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IRO - ALEXANDRIA" sheetId="1" r:id="rId1"/>
  </sheets>
  <definedNames>
    <definedName name="_xlnm.Print_Area" localSheetId="0">'CAIRO - ALEXANDRIA'!$A$1:$V$47</definedName>
  </definedNames>
  <calcPr fullCalcOnLoad="1"/>
</workbook>
</file>

<file path=xl/sharedStrings.xml><?xml version="1.0" encoding="utf-8"?>
<sst xmlns="http://schemas.openxmlformats.org/spreadsheetml/2006/main" count="250" uniqueCount="123">
  <si>
    <t>2011-12-15</t>
  </si>
  <si>
    <t>CAIRO – ALEXANDRIA</t>
  </si>
  <si>
    <t>TURBINI &gt;&gt;&gt;</t>
  </si>
  <si>
    <t>Parcours no. :</t>
  </si>
  <si>
    <t>V1</t>
  </si>
  <si>
    <t>Date :</t>
  </si>
  <si>
    <t>V2</t>
  </si>
  <si>
    <t>2001-01-10</t>
  </si>
  <si>
    <t>2001-01-11</t>
  </si>
  <si>
    <t>2002-12-25</t>
  </si>
  <si>
    <t>2003-01-12</t>
  </si>
  <si>
    <t>2003-02-28</t>
  </si>
  <si>
    <t>2005-04-25</t>
  </si>
  <si>
    <t>2007-10-30</t>
  </si>
  <si>
    <t>2011-11-14</t>
  </si>
  <si>
    <t>Train no. :</t>
  </si>
  <si>
    <t>905</t>
  </si>
  <si>
    <t>926</t>
  </si>
  <si>
    <t>909 « HISBANI »</t>
  </si>
  <si>
    <t>916</t>
  </si>
  <si>
    <t>901</t>
  </si>
  <si>
    <t>Départ :</t>
  </si>
  <si>
    <t>Cairo</t>
  </si>
  <si>
    <t>Alexandria</t>
  </si>
  <si>
    <t>Arrivée :</t>
  </si>
  <si>
    <t>Horaire :</t>
  </si>
  <si>
    <t>0800 – 1010</t>
  </si>
  <si>
    <t>1900 – 2110</t>
  </si>
  <si>
    <t>0900 – 1110</t>
  </si>
  <si>
    <t>1400 – 1610</t>
  </si>
  <si>
    <t>0815 – 10xx</t>
  </si>
  <si>
    <t>0800-1030</t>
  </si>
  <si>
    <t>1400 – 1630</t>
  </si>
  <si>
    <t>Matériel :</t>
  </si>
  <si>
    <t>Turbini 66xx</t>
  </si>
  <si>
    <t>Turbini 6601</t>
  </si>
  <si>
    <t>Turbini 6602</t>
  </si>
  <si>
    <t>Turbini 6604</t>
  </si>
  <si>
    <t>Turbini 6602/01</t>
  </si>
  <si>
    <t>Turbini 6603/04</t>
  </si>
  <si>
    <t>3210 + 11 v.</t>
  </si>
  <si>
    <t>Turbini 660x/03</t>
  </si>
  <si>
    <t>Turbini 6601/03</t>
  </si>
  <si>
    <t>3142+~12v (V=110)</t>
  </si>
  <si>
    <t>Turbini 6602+6603</t>
  </si>
  <si>
    <t>2152 + 10v (V=110)</t>
  </si>
  <si>
    <t>3145 + 10v (V=110)</t>
  </si>
  <si>
    <t>0,1</t>
  </si>
  <si>
    <t>MEILLEURS TEMPS V1 / V2</t>
  </si>
  <si>
    <t>Shubra</t>
  </si>
  <si>
    <t>7,1 ~</t>
  </si>
  <si>
    <t>dép.</t>
  </si>
  <si>
    <t>arr.</t>
  </si>
  <si>
    <t>(Cairo Ring Road)</t>
  </si>
  <si>
    <t>(Alex. highway)</t>
  </si>
  <si>
    <t>Benha</t>
  </si>
  <si>
    <t>El Dalgamûn</t>
  </si>
  <si>
    <t>Tanta</t>
  </si>
  <si>
    <t>(Nile bridge W.)</t>
  </si>
  <si>
    <t>(road bridge)</t>
  </si>
  <si>
    <t>Damanhur</t>
  </si>
  <si>
    <t>Abu Hummus</t>
  </si>
  <si>
    <t>Kafr el-Dauwâr</t>
  </si>
  <si>
    <t>SIDI GABER</t>
  </si>
  <si>
    <t>ALEXANDRIA</t>
  </si>
  <si>
    <t>4,9 ~</t>
  </si>
  <si>
    <t>dép./arr.</t>
  </si>
  <si>
    <t>=&gt; 109 mn 10 s</t>
  </si>
  <si>
    <t>=&gt; 109 mn 29 s</t>
  </si>
  <si>
    <t>Meilleurs temps réels &gt;&gt;&gt;</t>
  </si>
  <si>
    <t>Cairo - Sidi Gaber :</t>
  </si>
  <si>
    <t>Sidi Gaber - Cairo :</t>
  </si>
  <si>
    <t>Cairo - Benha :</t>
  </si>
  <si>
    <t>Alexandria - Sidi Gaber :</t>
  </si>
  <si>
    <t>Ci-dessus 181,49 remplacé par 181,7 le 14-11-2011</t>
  </si>
  <si>
    <t>Km :</t>
  </si>
  <si>
    <t>Benha - Tanta :</t>
  </si>
  <si>
    <t>Sidi Gaber - Alexandria :</t>
  </si>
  <si>
    <t>Tanta - Damanhur :</t>
  </si>
  <si>
    <t>Cairo 08.00.58</t>
  </si>
  <si>
    <t>Alexandria 18.59.39</t>
  </si>
  <si>
    <t>Cairo 08.01.03</t>
  </si>
  <si>
    <t>Alexandria 19.00.18</t>
  </si>
  <si>
    <t>Cairo 08.02.42</t>
  </si>
  <si>
    <t>Alexandria 19.01.40</t>
  </si>
  <si>
    <t>Cairo 09.02.40</t>
  </si>
  <si>
    <t>Cairo 08.00.06</t>
  </si>
  <si>
    <t>Alexandria 19.00.39</t>
  </si>
  <si>
    <t>Alexandria 19.00.43 (-0,06)</t>
  </si>
  <si>
    <t>Cairo 08.03.15</t>
  </si>
  <si>
    <t>Alexandria 14.01.34</t>
  </si>
  <si>
    <t>Sidi Gaber 09.57.56/10.02.00</t>
  </si>
  <si>
    <t>Sidi Gaber 19.08.13/15.09</t>
  </si>
  <si>
    <t>Sidi Gaber 10.07.00/10.40</t>
  </si>
  <si>
    <t>Sidi Gaber 19.09.41/15.34</t>
  </si>
  <si>
    <t>Sidi Gaber 09.55.03/10.01.31</t>
  </si>
  <si>
    <t>Sidi Gaber 19.09.47/15.43</t>
  </si>
  <si>
    <t>Sidi Gaber 10.59.35/11.03.13</t>
  </si>
  <si>
    <t>Sidi Gaber 10.11.27 / ?</t>
  </si>
  <si>
    <t>Sidi Gaber 19.09.47/14.24</t>
  </si>
  <si>
    <t>Sidi Gaber 19.10.12/17.16</t>
  </si>
  <si>
    <t>Sidi Gaber 11.09.02/18.41</t>
  </si>
  <si>
    <t>Sidi Gaber 14.09.38/14.24</t>
  </si>
  <si>
    <t>Alexandria 10.16.30</t>
  </si>
  <si>
    <t>Cairo 21.24.57</t>
  </si>
  <si>
    <t>Alexandria 10.16.49</t>
  </si>
  <si>
    <t>Cairo 19.27.05</t>
  </si>
  <si>
    <t>Alexandria 10.10.58</t>
  </si>
  <si>
    <t>Cairo 21.27.49</t>
  </si>
  <si>
    <t>Alexandria 11.11.11</t>
  </si>
  <si>
    <t>Alexandria ?</t>
  </si>
  <si>
    <t>Cairo 21.40.30</t>
  </si>
  <si>
    <t>Damanhur - Sidi Gaber :</t>
  </si>
  <si>
    <t>Cairo 21.58.17 (~0,20)</t>
  </si>
  <si>
    <t>Alexandria 11.29.43</t>
  </si>
  <si>
    <t>Cairo 16.45.43</t>
  </si>
  <si>
    <t>V&lt;=100</t>
  </si>
  <si>
    <t>Cairo 08.16.10 (0,05)</t>
  </si>
  <si>
    <t>Benha 09.08.39/11.41 (~44,95)</t>
  </si>
  <si>
    <t>Tanta 09.43.49/46.29 (86,88)</t>
  </si>
  <si>
    <t>Damanhur 10.29.21/31.21 (147,05)</t>
  </si>
  <si>
    <t>Sidi Gaber 11.10.07/13.32 (~203,0)</t>
  </si>
  <si>
    <t>Alexandria 11.23.07 (~207,7)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</si>
</sst>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"/>
    <numFmt numFmtId="167" formatCode="00"/>
    <numFmt numFmtId="168" formatCode="0"/>
    <numFmt numFmtId="169" formatCode="0.0"/>
    <numFmt numFmtId="170" formatCode="0.000"/>
    <numFmt numFmtId="171" formatCode="00.0"/>
  </numFmts>
  <fonts count="13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8"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left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0" xfId="0" applyNumberFormat="1" applyFont="1" applyFill="1" applyBorder="1" applyAlignment="1" applyProtection="1">
      <alignment horizontal="center" vertical="center"/>
      <protection locked="0"/>
    </xf>
    <xf numFmtId="164" fontId="1" fillId="3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165" fontId="3" fillId="4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Border="1" applyAlignment="1">
      <alignment vertical="center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left" vertical="center"/>
      <protection locked="0"/>
    </xf>
    <xf numFmtId="165" fontId="3" fillId="5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ont="1" applyBorder="1" applyAlignment="1">
      <alignment vertical="center"/>
    </xf>
    <xf numFmtId="164" fontId="0" fillId="0" borderId="5" xfId="0" applyNumberFormat="1" applyFont="1" applyFill="1" applyBorder="1" applyAlignment="1" applyProtection="1">
      <alignment horizontal="center" vertical="center"/>
      <protection locked="0"/>
    </xf>
    <xf numFmtId="165" fontId="1" fillId="0" borderId="6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7" xfId="0" applyNumberFormat="1" applyFont="1" applyFill="1" applyBorder="1" applyAlignment="1" applyProtection="1">
      <alignment horizontal="center" vertical="center"/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5" fontId="1" fillId="0" borderId="8" xfId="0" applyNumberFormat="1" applyFont="1" applyFill="1" applyBorder="1" applyAlignment="1" applyProtection="1">
      <alignment horizontal="center" vertical="center"/>
      <protection locked="0"/>
    </xf>
    <xf numFmtId="165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7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4" borderId="0" xfId="0" applyNumberFormat="1" applyFont="1" applyFill="1" applyBorder="1" applyAlignment="1" applyProtection="1">
      <alignment horizontal="center" vertical="center"/>
      <protection locked="0"/>
    </xf>
    <xf numFmtId="164" fontId="1" fillId="4" borderId="0" xfId="0" applyNumberFormat="1" applyFont="1" applyFill="1" applyBorder="1" applyAlignment="1" applyProtection="1">
      <alignment horizontal="center" vertical="center"/>
      <protection locked="0"/>
    </xf>
    <xf numFmtId="165" fontId="8" fillId="5" borderId="0" xfId="0" applyNumberFormat="1" applyFont="1" applyFill="1" applyBorder="1" applyAlignment="1" applyProtection="1">
      <alignment horizontal="center" vertical="center"/>
      <protection locked="0"/>
    </xf>
    <xf numFmtId="165" fontId="1" fillId="5" borderId="0" xfId="0" applyNumberFormat="1" applyFont="1" applyFill="1" applyBorder="1" applyAlignment="1" applyProtection="1">
      <alignment horizontal="center" vertical="center"/>
      <protection locked="0"/>
    </xf>
    <xf numFmtId="166" fontId="1" fillId="0" borderId="10" xfId="0" applyNumberFormat="1" applyFont="1" applyFill="1" applyBorder="1" applyAlignment="1" applyProtection="1">
      <alignment horizontal="center" vertical="center"/>
      <protection locked="0"/>
    </xf>
    <xf numFmtId="165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1" xfId="0" applyNumberFormat="1" applyFont="1" applyFill="1" applyBorder="1" applyAlignment="1" applyProtection="1">
      <alignment horizontal="center" vertical="center"/>
      <protection locked="0"/>
    </xf>
    <xf numFmtId="167" fontId="1" fillId="0" borderId="11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7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68" fontId="4" fillId="0" borderId="2" xfId="0" applyNumberFormat="1" applyFont="1" applyFill="1" applyBorder="1" applyAlignment="1" applyProtection="1">
      <alignment horizontal="center" vertical="center"/>
      <protection locked="0"/>
    </xf>
    <xf numFmtId="167" fontId="4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167" fontId="4" fillId="4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5" borderId="2" xfId="0" applyNumberFormat="1" applyFont="1" applyFill="1" applyBorder="1" applyAlignment="1" applyProtection="1">
      <alignment horizontal="center" vertical="center"/>
      <protection locked="0"/>
    </xf>
    <xf numFmtId="167" fontId="4" fillId="5" borderId="3" xfId="0" applyNumberFormat="1" applyFont="1" applyFill="1" applyBorder="1" applyAlignment="1" applyProtection="1">
      <alignment horizontal="center" vertical="center"/>
      <protection locked="0"/>
    </xf>
    <xf numFmtId="165" fontId="9" fillId="0" borderId="5" xfId="0" applyNumberFormat="1" applyFont="1" applyFill="1" applyBorder="1" applyAlignment="1" applyProtection="1">
      <alignment horizontal="center" vertical="center"/>
      <protection locked="0"/>
    </xf>
    <xf numFmtId="166" fontId="1" fillId="0" borderId="6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Fill="1" applyBorder="1" applyAlignment="1" applyProtection="1">
      <alignment horizontal="center" vertical="center"/>
      <protection locked="0"/>
    </xf>
    <xf numFmtId="167" fontId="1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Border="1" applyAlignment="1" applyProtection="1">
      <alignment horizontal="center" vertical="center"/>
      <protection locked="0"/>
    </xf>
    <xf numFmtId="168" fontId="4" fillId="0" borderId="6" xfId="0" applyNumberFormat="1" applyFont="1" applyFill="1" applyBorder="1" applyAlignment="1" applyProtection="1">
      <alignment horizontal="center" vertical="center"/>
      <protection locked="0"/>
    </xf>
    <xf numFmtId="168" fontId="4" fillId="0" borderId="5" xfId="0" applyNumberFormat="1" applyFont="1" applyFill="1" applyBorder="1" applyAlignment="1" applyProtection="1">
      <alignment horizontal="center" vertical="center"/>
      <protection locked="0"/>
    </xf>
    <xf numFmtId="167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4" borderId="0" xfId="0" applyNumberFormat="1" applyFont="1" applyFill="1" applyBorder="1" applyAlignment="1" applyProtection="1">
      <alignment horizontal="center" vertical="center"/>
      <protection locked="0"/>
    </xf>
    <xf numFmtId="167" fontId="4" fillId="4" borderId="0" xfId="0" applyNumberFormat="1" applyFont="1" applyFill="1" applyBorder="1" applyAlignment="1" applyProtection="1">
      <alignment horizontal="center" vertical="center"/>
      <protection locked="0"/>
    </xf>
    <xf numFmtId="164" fontId="4" fillId="5" borderId="5" xfId="0" applyNumberFormat="1" applyFont="1" applyFill="1" applyBorder="1" applyAlignment="1" applyProtection="1">
      <alignment horizontal="center" vertical="center"/>
      <protection locked="0"/>
    </xf>
    <xf numFmtId="167" fontId="4" fillId="5" borderId="0" xfId="0" applyNumberFormat="1" applyFont="1" applyFill="1" applyBorder="1" applyAlignment="1" applyProtection="1">
      <alignment horizontal="center" vertical="center"/>
      <protection locked="0"/>
    </xf>
    <xf numFmtId="168" fontId="4" fillId="4" borderId="5" xfId="0" applyNumberFormat="1" applyFont="1" applyFill="1" applyBorder="1" applyAlignment="1" applyProtection="1">
      <alignment horizontal="center" vertical="center"/>
      <protection locked="0"/>
    </xf>
    <xf numFmtId="167" fontId="4" fillId="6" borderId="6" xfId="0" applyNumberFormat="1" applyFont="1" applyFill="1" applyBorder="1" applyAlignment="1" applyProtection="1">
      <alignment horizontal="center" vertical="center"/>
      <protection locked="0"/>
    </xf>
    <xf numFmtId="165" fontId="0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4" borderId="5" xfId="0" applyNumberFormat="1" applyFont="1" applyFill="1" applyBorder="1" applyAlignment="1" applyProtection="1">
      <alignment horizontal="center" vertical="center"/>
      <protection locked="0"/>
    </xf>
    <xf numFmtId="169" fontId="1" fillId="0" borderId="10" xfId="0" applyNumberFormat="1" applyFont="1" applyFill="1" applyBorder="1" applyAlignment="1" applyProtection="1">
      <alignment horizontal="center" vertical="center"/>
      <protection locked="0"/>
    </xf>
    <xf numFmtId="168" fontId="4" fillId="0" borderId="7" xfId="0" applyNumberFormat="1" applyFont="1" applyFill="1" applyBorder="1" applyAlignment="1" applyProtection="1">
      <alignment horizontal="center" vertical="center"/>
      <protection locked="0"/>
    </xf>
    <xf numFmtId="167" fontId="4" fillId="0" borderId="8" xfId="0" applyNumberFormat="1" applyFont="1" applyFill="1" applyBorder="1" applyAlignment="1" applyProtection="1">
      <alignment horizontal="center" vertical="center"/>
      <protection locked="0"/>
    </xf>
    <xf numFmtId="167" fontId="4" fillId="0" borderId="9" xfId="0" applyNumberFormat="1" applyFont="1" applyFill="1" applyBorder="1" applyAlignment="1" applyProtection="1">
      <alignment horizontal="center" vertical="center"/>
      <protection locked="0"/>
    </xf>
    <xf numFmtId="16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5" borderId="5" xfId="0" applyNumberFormat="1" applyFont="1" applyFill="1" applyBorder="1" applyAlignment="1" applyProtection="1">
      <alignment horizontal="center" vertical="center"/>
      <protection locked="0"/>
    </xf>
    <xf numFmtId="166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Fill="1" applyBorder="1" applyAlignment="1" applyProtection="1">
      <alignment horizontal="center" vertical="center"/>
      <protection locked="0"/>
    </xf>
    <xf numFmtId="167" fontId="1" fillId="0" borderId="13" xfId="0" applyNumberFormat="1" applyFont="1" applyFill="1" applyBorder="1" applyAlignment="1" applyProtection="1">
      <alignment horizontal="center" vertical="center"/>
      <protection locked="0"/>
    </xf>
    <xf numFmtId="165" fontId="0" fillId="0" borderId="14" xfId="0" applyNumberFormat="1" applyFont="1" applyFill="1" applyBorder="1" applyAlignment="1" applyProtection="1">
      <alignment horizontal="center" vertical="center"/>
      <protection locked="0"/>
    </xf>
    <xf numFmtId="169" fontId="1" fillId="0" borderId="15" xfId="0" applyNumberFormat="1" applyFont="1" applyFill="1" applyBorder="1" applyAlignment="1" applyProtection="1">
      <alignment horizontal="center" vertical="center"/>
      <protection locked="0"/>
    </xf>
    <xf numFmtId="16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15" xfId="0" applyNumberFormat="1" applyFont="1" applyFill="1" applyBorder="1" applyAlignment="1" applyProtection="1">
      <alignment horizontal="center" vertical="center"/>
      <protection locked="0"/>
    </xf>
    <xf numFmtId="168" fontId="4" fillId="0" borderId="14" xfId="0" applyNumberFormat="1" applyFont="1" applyFill="1" applyBorder="1" applyAlignment="1" applyProtection="1">
      <alignment horizontal="center" vertical="center"/>
      <protection locked="0"/>
    </xf>
    <xf numFmtId="167" fontId="4" fillId="0" borderId="16" xfId="0" applyNumberFormat="1" applyFont="1" applyFill="1" applyBorder="1" applyAlignment="1" applyProtection="1">
      <alignment horizontal="center" vertical="center"/>
      <protection locked="0"/>
    </xf>
    <xf numFmtId="168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164" fontId="4" fillId="4" borderId="16" xfId="0" applyNumberFormat="1" applyFont="1" applyFill="1" applyBorder="1" applyAlignment="1" applyProtection="1">
      <alignment horizontal="center" vertical="center"/>
      <protection locked="0"/>
    </xf>
    <xf numFmtId="167" fontId="4" fillId="4" borderId="16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1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165" fontId="1" fillId="4" borderId="0" xfId="0" applyNumberFormat="1" applyFont="1" applyFill="1" applyBorder="1" applyAlignment="1" applyProtection="1">
      <alignment horizontal="center" vertical="center"/>
      <protection locked="0"/>
    </xf>
    <xf numFmtId="165" fontId="3" fillId="5" borderId="0" xfId="0" applyNumberFormat="1" applyFont="1" applyFill="1" applyBorder="1" applyAlignment="1" applyProtection="1">
      <alignment horizontal="left" vertical="center"/>
      <protection locked="0"/>
    </xf>
    <xf numFmtId="168" fontId="1" fillId="0" borderId="0" xfId="0" applyNumberFormat="1" applyFont="1" applyFill="1" applyBorder="1" applyAlignment="1" applyProtection="1">
      <alignment horizontal="center" vertical="center"/>
      <protection locked="0"/>
    </xf>
    <xf numFmtId="167" fontId="1" fillId="0" borderId="0" xfId="0" applyNumberFormat="1" applyFont="1" applyFill="1" applyBorder="1" applyAlignment="1" applyProtection="1">
      <alignment horizontal="center" vertical="center"/>
      <protection locked="0"/>
    </xf>
    <xf numFmtId="167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 applyProtection="1">
      <alignment horizontal="left" vertical="center"/>
      <protection locked="0"/>
    </xf>
    <xf numFmtId="165" fontId="4" fillId="4" borderId="2" xfId="0" applyNumberFormat="1" applyFont="1" applyFill="1" applyBorder="1" applyAlignment="1" applyProtection="1">
      <alignment horizontal="left" vertical="center"/>
      <protection locked="0"/>
    </xf>
    <xf numFmtId="165" fontId="4" fillId="4" borderId="3" xfId="0" applyNumberFormat="1" applyFont="1" applyFill="1" applyBorder="1" applyAlignment="1" applyProtection="1">
      <alignment horizontal="center" vertical="center"/>
      <protection locked="0"/>
    </xf>
    <xf numFmtId="165" fontId="4" fillId="4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 applyProtection="1">
      <alignment horizontal="left" vertical="center"/>
      <protection locked="0"/>
    </xf>
    <xf numFmtId="169" fontId="1" fillId="0" borderId="6" xfId="0" applyNumberFormat="1" applyFont="1" applyFill="1" applyBorder="1" applyAlignment="1" applyProtection="1">
      <alignment horizontal="center" vertical="center"/>
      <protection locked="0"/>
    </xf>
    <xf numFmtId="171" fontId="1" fillId="0" borderId="6" xfId="0" applyNumberFormat="1" applyFont="1" applyFill="1" applyBorder="1" applyAlignment="1" applyProtection="1">
      <alignment horizontal="center" vertical="center"/>
      <protection locked="0"/>
    </xf>
    <xf numFmtId="167" fontId="1" fillId="0" borderId="5" xfId="0" applyNumberFormat="1" applyFont="1" applyFill="1" applyBorder="1" applyAlignment="1" applyProtection="1">
      <alignment horizontal="center" vertical="center"/>
      <protection locked="0"/>
    </xf>
    <xf numFmtId="167" fontId="4" fillId="4" borderId="5" xfId="0" applyNumberFormat="1" applyFont="1" applyFill="1" applyBorder="1" applyAlignment="1" applyProtection="1">
      <alignment horizontal="center" vertical="center"/>
      <protection locked="0"/>
    </xf>
    <xf numFmtId="171" fontId="4" fillId="4" borderId="6" xfId="0" applyNumberFormat="1" applyFont="1" applyFill="1" applyBorder="1" applyAlignment="1" applyProtection="1">
      <alignment horizontal="center" vertical="center"/>
      <protection locked="0"/>
    </xf>
    <xf numFmtId="167" fontId="4" fillId="0" borderId="5" xfId="0" applyNumberFormat="1" applyFont="1" applyFill="1" applyBorder="1" applyAlignment="1" applyProtection="1">
      <alignment horizontal="center" vertical="center"/>
      <protection locked="0"/>
    </xf>
    <xf numFmtId="171" fontId="4" fillId="0" borderId="6" xfId="0" applyNumberFormat="1" applyFont="1" applyFill="1" applyBorder="1" applyAlignment="1" applyProtection="1">
      <alignment horizontal="center" vertical="center"/>
      <protection locked="0"/>
    </xf>
    <xf numFmtId="168" fontId="1" fillId="0" borderId="5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0" borderId="7" xfId="0" applyNumberFormat="1" applyFont="1" applyFill="1" applyBorder="1" applyAlignment="1" applyProtection="1">
      <alignment horizontal="center" vertical="center"/>
      <protection locked="0"/>
    </xf>
    <xf numFmtId="169" fontId="1" fillId="0" borderId="8" xfId="0" applyNumberFormat="1" applyFont="1" applyFill="1" applyBorder="1" applyAlignment="1" applyProtection="1">
      <alignment horizontal="center" vertical="center"/>
      <protection locked="0"/>
    </xf>
    <xf numFmtId="169" fontId="1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4" borderId="7" xfId="0" applyNumberFormat="1" applyFont="1" applyFill="1" applyBorder="1" applyAlignment="1" applyProtection="1">
      <alignment horizontal="center" vertical="center"/>
      <protection locked="0"/>
    </xf>
    <xf numFmtId="169" fontId="4" fillId="4" borderId="8" xfId="0" applyNumberFormat="1" applyFont="1" applyFill="1" applyBorder="1" applyAlignment="1" applyProtection="1">
      <alignment horizontal="center" vertical="center"/>
      <protection locked="0"/>
    </xf>
    <xf numFmtId="165" fontId="4" fillId="4" borderId="9" xfId="0" applyNumberFormat="1" applyFont="1" applyFill="1" applyBorder="1" applyAlignment="1" applyProtection="1">
      <alignment horizontal="center" vertical="center"/>
      <protection locked="0"/>
    </xf>
    <xf numFmtId="166" fontId="1" fillId="0" borderId="8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Alignment="1">
      <alignment vertical="center"/>
    </xf>
    <xf numFmtId="165" fontId="1" fillId="4" borderId="2" xfId="0" applyNumberFormat="1" applyFont="1" applyFill="1" applyBorder="1" applyAlignment="1" applyProtection="1">
      <alignment horizontal="left" vertical="center"/>
      <protection locked="0"/>
    </xf>
    <xf numFmtId="165" fontId="1" fillId="4" borderId="3" xfId="0" applyNumberFormat="1" applyFont="1" applyFill="1" applyBorder="1" applyAlignment="1" applyProtection="1">
      <alignment horizontal="center" vertical="center"/>
      <protection locked="0"/>
    </xf>
    <xf numFmtId="165" fontId="1" fillId="4" borderId="4" xfId="0" applyNumberFormat="1" applyFont="1" applyFill="1" applyBorder="1" applyAlignment="1" applyProtection="1">
      <alignment horizontal="center" vertical="center"/>
      <protection locked="0"/>
    </xf>
    <xf numFmtId="167" fontId="1" fillId="4" borderId="5" xfId="0" applyNumberFormat="1" applyFont="1" applyFill="1" applyBorder="1" applyAlignment="1" applyProtection="1">
      <alignment horizontal="center" vertical="center"/>
      <protection locked="0"/>
    </xf>
    <xf numFmtId="167" fontId="1" fillId="4" borderId="0" xfId="0" applyNumberFormat="1" applyFont="1" applyFill="1" applyBorder="1" applyAlignment="1" applyProtection="1">
      <alignment horizontal="center" vertical="center"/>
      <protection locked="0"/>
    </xf>
    <xf numFmtId="169" fontId="1" fillId="4" borderId="6" xfId="0" applyNumberFormat="1" applyFont="1" applyFill="1" applyBorder="1" applyAlignment="1" applyProtection="1">
      <alignment horizontal="center" vertical="center"/>
      <protection locked="0"/>
    </xf>
    <xf numFmtId="165" fontId="1" fillId="4" borderId="7" xfId="0" applyNumberFormat="1" applyFont="1" applyFill="1" applyBorder="1" applyAlignment="1" applyProtection="1">
      <alignment horizontal="center" vertical="center"/>
      <protection locked="0"/>
    </xf>
    <xf numFmtId="166" fontId="1" fillId="4" borderId="8" xfId="0" applyNumberFormat="1" applyFont="1" applyFill="1" applyBorder="1" applyAlignment="1" applyProtection="1">
      <alignment horizontal="center" vertical="center"/>
      <protection locked="0"/>
    </xf>
    <xf numFmtId="165" fontId="3" fillId="4" borderId="9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8" fontId="4" fillId="0" borderId="0" xfId="0" applyNumberFormat="1" applyFont="1" applyFill="1" applyBorder="1" applyAlignment="1" applyProtection="1">
      <alignment horizontal="center" vertical="center"/>
      <protection locked="0"/>
    </xf>
    <xf numFmtId="167" fontId="12" fillId="0" borderId="0" xfId="0" applyNumberFormat="1" applyFont="1" applyFill="1" applyBorder="1" applyAlignment="1" applyProtection="1">
      <alignment horizontal="center" vertical="center"/>
      <protection locked="0"/>
    </xf>
    <xf numFmtId="168" fontId="12" fillId="0" borderId="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workbookViewId="0" topLeftCell="A1">
      <selection activeCell="A1" sqref="A1"/>
    </sheetView>
  </sheetViews>
  <sheetFormatPr defaultColWidth="10.28125" defaultRowHeight="12.75"/>
  <cols>
    <col min="1" max="1" width="2.57421875" style="1" customWidth="1"/>
    <col min="2" max="2" width="5.7109375" style="2" customWidth="1"/>
    <col min="3" max="3" width="17.7109375" style="3" customWidth="1"/>
    <col min="4" max="4" width="6.8515625" style="3" customWidth="1"/>
    <col min="5" max="5" width="2.57421875" style="3" customWidth="1"/>
    <col min="6" max="9" width="6.8515625" style="3" customWidth="1"/>
    <col min="10" max="10" width="2.57421875" style="3" customWidth="1"/>
    <col min="11" max="54" width="6.8515625" style="3" customWidth="1"/>
    <col min="55" max="79" width="6.8515625" style="4" customWidth="1"/>
    <col min="80" max="108" width="9.8515625" style="4" customWidth="1"/>
    <col min="109" max="156" width="9.00390625" style="1" customWidth="1"/>
    <col min="157" max="16384" width="9.8515625" style="1" customWidth="1"/>
  </cols>
  <sheetData>
    <row r="1" spans="3:6" ht="12.75">
      <c r="C1" s="5" t="s">
        <v>0</v>
      </c>
      <c r="F1" s="6"/>
    </row>
    <row r="2" spans="3:46" ht="12.75">
      <c r="C2" s="7" t="s">
        <v>1</v>
      </c>
      <c r="D2" s="6"/>
      <c r="E2" s="6"/>
      <c r="F2" s="6"/>
      <c r="G2" s="6"/>
      <c r="H2" s="8" t="s">
        <v>2</v>
      </c>
      <c r="I2" s="8"/>
      <c r="J2" s="6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F2" s="9"/>
      <c r="AG2" s="9"/>
      <c r="AH2" s="9"/>
      <c r="AI2" s="9"/>
      <c r="AJ2" s="9"/>
      <c r="AK2" s="9"/>
      <c r="AL2" s="9"/>
      <c r="AM2" s="9"/>
      <c r="AN2" s="9"/>
      <c r="AR2" s="9"/>
      <c r="AS2" s="9"/>
      <c r="AT2" s="9"/>
    </row>
    <row r="3" spans="1:256" s="16" customFormat="1" ht="12.75">
      <c r="A3" s="1"/>
      <c r="B3" s="10"/>
      <c r="C3" s="11"/>
      <c r="D3" s="12" t="s">
        <v>3</v>
      </c>
      <c r="E3" s="12"/>
      <c r="F3" s="12"/>
      <c r="G3" s="12"/>
      <c r="H3" s="13" t="s">
        <v>4</v>
      </c>
      <c r="I3" s="12"/>
      <c r="J3" s="12"/>
      <c r="K3" s="11"/>
      <c r="L3" s="11">
        <v>1</v>
      </c>
      <c r="M3" s="11"/>
      <c r="N3" s="11"/>
      <c r="O3" s="11">
        <f>L3+1</f>
        <v>2</v>
      </c>
      <c r="P3" s="11"/>
      <c r="Q3" s="11"/>
      <c r="R3" s="11">
        <f>O3+1</f>
        <v>3</v>
      </c>
      <c r="S3" s="11"/>
      <c r="T3" s="11"/>
      <c r="U3" s="11">
        <f>R3+1</f>
        <v>4</v>
      </c>
      <c r="V3" s="11"/>
      <c r="W3" s="11"/>
      <c r="X3" s="11">
        <f>U3+1</f>
        <v>5</v>
      </c>
      <c r="Y3" s="14"/>
      <c r="Z3" s="14"/>
      <c r="AA3" s="11">
        <f>X3+1</f>
        <v>6</v>
      </c>
      <c r="AB3" s="14"/>
      <c r="AC3" s="11"/>
      <c r="AD3" s="11">
        <f>AA3+1</f>
        <v>7</v>
      </c>
      <c r="AE3" s="11"/>
      <c r="AF3" s="11"/>
      <c r="AG3" s="11">
        <f>AD3+1</f>
        <v>8</v>
      </c>
      <c r="AH3" s="11"/>
      <c r="AI3" s="11"/>
      <c r="AJ3" s="11">
        <f>AG3+1</f>
        <v>9</v>
      </c>
      <c r="AK3" s="11"/>
      <c r="AL3" s="11"/>
      <c r="AM3" s="11">
        <f>AJ3+1</f>
        <v>10</v>
      </c>
      <c r="AN3" s="11"/>
      <c r="AO3" s="11"/>
      <c r="AP3" s="11">
        <f>AM3+1</f>
        <v>11</v>
      </c>
      <c r="AQ3" s="11"/>
      <c r="AR3" s="11"/>
      <c r="AS3" s="11">
        <f>AP3+1</f>
        <v>12</v>
      </c>
      <c r="AT3" s="11"/>
      <c r="AU3" s="11"/>
      <c r="AV3" s="11">
        <f>AS3+1</f>
        <v>13</v>
      </c>
      <c r="AW3" s="11"/>
      <c r="AX3" s="11"/>
      <c r="AY3" s="11">
        <f>AV3+1</f>
        <v>14</v>
      </c>
      <c r="AZ3" s="11"/>
      <c r="BA3" s="11"/>
      <c r="BB3" s="11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6" customFormat="1" ht="10.5" customHeight="1">
      <c r="A4" s="1"/>
      <c r="B4" s="17"/>
      <c r="C4" s="18"/>
      <c r="D4" s="19" t="s">
        <v>5</v>
      </c>
      <c r="E4" s="19"/>
      <c r="F4" s="19"/>
      <c r="G4" s="19"/>
      <c r="H4" s="20" t="s">
        <v>6</v>
      </c>
      <c r="I4" s="19"/>
      <c r="J4" s="19"/>
      <c r="K4" s="21"/>
      <c r="L4" s="22" t="s">
        <v>7</v>
      </c>
      <c r="M4" s="23"/>
      <c r="N4" s="21"/>
      <c r="O4" s="22" t="s">
        <v>8</v>
      </c>
      <c r="P4" s="23"/>
      <c r="Q4" s="21"/>
      <c r="R4" s="22" t="s">
        <v>9</v>
      </c>
      <c r="S4" s="23"/>
      <c r="T4" s="21"/>
      <c r="U4" s="22" t="s">
        <v>9</v>
      </c>
      <c r="V4" s="23"/>
      <c r="W4" s="21"/>
      <c r="X4" s="22" t="s">
        <v>10</v>
      </c>
      <c r="Y4" s="23"/>
      <c r="Z4" s="21"/>
      <c r="AA4" s="22" t="s">
        <v>10</v>
      </c>
      <c r="AB4" s="23"/>
      <c r="AC4" s="24"/>
      <c r="AD4" s="22" t="s">
        <v>11</v>
      </c>
      <c r="AE4" s="23"/>
      <c r="AF4" s="24"/>
      <c r="AG4" s="22" t="s">
        <v>11</v>
      </c>
      <c r="AH4" s="23"/>
      <c r="AI4" s="21"/>
      <c r="AJ4" s="22" t="s">
        <v>12</v>
      </c>
      <c r="AK4" s="23"/>
      <c r="AL4" s="21"/>
      <c r="AM4" s="22" t="s">
        <v>12</v>
      </c>
      <c r="AN4" s="23"/>
      <c r="AO4" s="21"/>
      <c r="AP4" s="22" t="s">
        <v>13</v>
      </c>
      <c r="AQ4" s="23"/>
      <c r="AR4" s="21"/>
      <c r="AS4" s="22" t="s">
        <v>13</v>
      </c>
      <c r="AT4" s="23"/>
      <c r="AU4" s="21"/>
      <c r="AV4" s="22" t="s">
        <v>14</v>
      </c>
      <c r="AW4" s="23"/>
      <c r="AX4" s="21"/>
      <c r="AY4" s="22" t="s">
        <v>14</v>
      </c>
      <c r="AZ4" s="23"/>
      <c r="BA4" s="2"/>
      <c r="BB4" s="2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3:108" ht="10.5" customHeight="1">
      <c r="C5" s="2"/>
      <c r="D5" s="19" t="s">
        <v>15</v>
      </c>
      <c r="E5" s="19"/>
      <c r="F5" s="19"/>
      <c r="G5" s="19"/>
      <c r="H5" s="19"/>
      <c r="I5" s="19"/>
      <c r="J5" s="19"/>
      <c r="K5" s="27"/>
      <c r="L5" s="2" t="s">
        <v>16</v>
      </c>
      <c r="M5" s="28"/>
      <c r="N5" s="27"/>
      <c r="O5" s="2" t="s">
        <v>17</v>
      </c>
      <c r="P5" s="28"/>
      <c r="Q5" s="27"/>
      <c r="R5" s="2" t="s">
        <v>16</v>
      </c>
      <c r="S5" s="28"/>
      <c r="T5" s="27"/>
      <c r="U5" s="2" t="s">
        <v>17</v>
      </c>
      <c r="V5" s="28"/>
      <c r="W5" s="27"/>
      <c r="X5" s="2" t="s">
        <v>16</v>
      </c>
      <c r="Y5" s="28"/>
      <c r="Z5" s="27"/>
      <c r="AA5" s="2" t="s">
        <v>17</v>
      </c>
      <c r="AB5" s="28"/>
      <c r="AC5" s="29"/>
      <c r="AD5" s="2" t="s">
        <v>18</v>
      </c>
      <c r="AE5" s="28"/>
      <c r="AF5" s="27"/>
      <c r="AG5" s="2" t="s">
        <v>19</v>
      </c>
      <c r="AH5" s="30"/>
      <c r="AI5" s="27"/>
      <c r="AJ5" s="2" t="s">
        <v>16</v>
      </c>
      <c r="AK5" s="28"/>
      <c r="AL5" s="27"/>
      <c r="AM5" s="2" t="s">
        <v>17</v>
      </c>
      <c r="AN5" s="28"/>
      <c r="AO5" s="27"/>
      <c r="AP5" s="2" t="s">
        <v>20</v>
      </c>
      <c r="AQ5" s="28"/>
      <c r="AR5" s="27"/>
      <c r="AS5" s="2" t="s">
        <v>17</v>
      </c>
      <c r="AT5" s="28"/>
      <c r="AU5" s="27"/>
      <c r="AV5" s="2" t="s">
        <v>16</v>
      </c>
      <c r="AW5" s="28"/>
      <c r="AX5" s="27"/>
      <c r="AY5" s="2" t="s">
        <v>19</v>
      </c>
      <c r="AZ5" s="28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4:52" ht="10.5" customHeight="1">
      <c r="D6" s="31" t="s">
        <v>21</v>
      </c>
      <c r="E6" s="31"/>
      <c r="F6" s="31"/>
      <c r="G6" s="31"/>
      <c r="H6" s="31"/>
      <c r="I6" s="31"/>
      <c r="J6" s="31"/>
      <c r="K6" s="27"/>
      <c r="L6" s="3" t="s">
        <v>22</v>
      </c>
      <c r="M6" s="30"/>
      <c r="N6" s="27"/>
      <c r="O6" s="3" t="s">
        <v>23</v>
      </c>
      <c r="P6" s="30"/>
      <c r="Q6" s="27"/>
      <c r="R6" s="3" t="s">
        <v>22</v>
      </c>
      <c r="S6" s="30"/>
      <c r="T6" s="27"/>
      <c r="U6" s="3" t="s">
        <v>23</v>
      </c>
      <c r="V6" s="30"/>
      <c r="W6" s="27"/>
      <c r="X6" s="3" t="s">
        <v>22</v>
      </c>
      <c r="Y6" s="30"/>
      <c r="Z6" s="27"/>
      <c r="AA6" s="3" t="s">
        <v>23</v>
      </c>
      <c r="AB6" s="30"/>
      <c r="AC6" s="29"/>
      <c r="AD6" s="3" t="s">
        <v>22</v>
      </c>
      <c r="AE6" s="30"/>
      <c r="AF6" s="27"/>
      <c r="AG6" s="3" t="s">
        <v>23</v>
      </c>
      <c r="AH6" s="30"/>
      <c r="AI6" s="27"/>
      <c r="AJ6" s="3" t="s">
        <v>22</v>
      </c>
      <c r="AK6" s="30"/>
      <c r="AL6" s="27"/>
      <c r="AM6" s="3" t="s">
        <v>23</v>
      </c>
      <c r="AN6" s="30"/>
      <c r="AO6" s="27"/>
      <c r="AP6" s="3" t="s">
        <v>22</v>
      </c>
      <c r="AQ6" s="30"/>
      <c r="AR6" s="27"/>
      <c r="AS6" s="3" t="s">
        <v>23</v>
      </c>
      <c r="AT6" s="30"/>
      <c r="AU6" s="27"/>
      <c r="AV6" s="3" t="s">
        <v>22</v>
      </c>
      <c r="AW6" s="30"/>
      <c r="AX6" s="27"/>
      <c r="AY6" s="3" t="s">
        <v>23</v>
      </c>
      <c r="AZ6" s="30"/>
    </row>
    <row r="7" spans="4:52" ht="10.5" customHeight="1">
      <c r="D7" s="31" t="s">
        <v>24</v>
      </c>
      <c r="E7" s="31"/>
      <c r="F7" s="31"/>
      <c r="G7" s="31"/>
      <c r="H7" s="31"/>
      <c r="I7" s="31"/>
      <c r="J7" s="31"/>
      <c r="K7" s="27"/>
      <c r="L7" s="3" t="s">
        <v>23</v>
      </c>
      <c r="M7" s="30"/>
      <c r="N7" s="27"/>
      <c r="O7" s="3" t="s">
        <v>22</v>
      </c>
      <c r="P7" s="30"/>
      <c r="Q7" s="27"/>
      <c r="R7" s="3" t="s">
        <v>23</v>
      </c>
      <c r="S7" s="30"/>
      <c r="T7" s="27"/>
      <c r="U7" s="3" t="s">
        <v>22</v>
      </c>
      <c r="V7" s="30"/>
      <c r="W7" s="27"/>
      <c r="X7" s="3" t="s">
        <v>23</v>
      </c>
      <c r="Y7" s="30"/>
      <c r="Z7" s="27"/>
      <c r="AA7" s="3" t="s">
        <v>22</v>
      </c>
      <c r="AB7" s="30"/>
      <c r="AC7" s="29"/>
      <c r="AD7" s="3" t="s">
        <v>23</v>
      </c>
      <c r="AE7" s="30"/>
      <c r="AF7" s="27"/>
      <c r="AG7" s="3" t="s">
        <v>22</v>
      </c>
      <c r="AH7" s="30"/>
      <c r="AI7" s="27"/>
      <c r="AJ7" s="3" t="s">
        <v>23</v>
      </c>
      <c r="AK7" s="30"/>
      <c r="AL7" s="27"/>
      <c r="AM7" s="3" t="s">
        <v>22</v>
      </c>
      <c r="AN7" s="30"/>
      <c r="AO7" s="27"/>
      <c r="AP7" s="3" t="s">
        <v>23</v>
      </c>
      <c r="AQ7" s="30"/>
      <c r="AR7" s="27"/>
      <c r="AS7" s="3" t="s">
        <v>22</v>
      </c>
      <c r="AT7" s="30"/>
      <c r="AU7" s="27"/>
      <c r="AV7" s="3" t="s">
        <v>23</v>
      </c>
      <c r="AW7" s="30"/>
      <c r="AX7" s="27"/>
      <c r="AY7" s="3" t="s">
        <v>22</v>
      </c>
      <c r="AZ7" s="30"/>
    </row>
    <row r="8" spans="4:52" ht="10.5" customHeight="1">
      <c r="D8" s="31" t="s">
        <v>25</v>
      </c>
      <c r="E8" s="31"/>
      <c r="F8" s="31"/>
      <c r="G8" s="31"/>
      <c r="H8" s="31"/>
      <c r="I8" s="31"/>
      <c r="J8" s="31"/>
      <c r="K8" s="27"/>
      <c r="L8" s="3" t="s">
        <v>26</v>
      </c>
      <c r="M8" s="30"/>
      <c r="N8" s="27"/>
      <c r="O8" s="3" t="s">
        <v>27</v>
      </c>
      <c r="P8" s="30"/>
      <c r="Q8" s="27"/>
      <c r="R8" s="3" t="s">
        <v>26</v>
      </c>
      <c r="S8" s="30"/>
      <c r="T8" s="27"/>
      <c r="U8" s="3" t="s">
        <v>27</v>
      </c>
      <c r="V8" s="30"/>
      <c r="W8" s="27"/>
      <c r="X8" s="3" t="s">
        <v>26</v>
      </c>
      <c r="Y8" s="30"/>
      <c r="Z8" s="27"/>
      <c r="AA8" s="3" t="s">
        <v>27</v>
      </c>
      <c r="AB8" s="30"/>
      <c r="AC8" s="29"/>
      <c r="AD8" s="3" t="s">
        <v>28</v>
      </c>
      <c r="AE8" s="30"/>
      <c r="AF8" s="27"/>
      <c r="AG8" s="3" t="s">
        <v>29</v>
      </c>
      <c r="AH8" s="30"/>
      <c r="AI8" s="27"/>
      <c r="AJ8" s="3" t="s">
        <v>26</v>
      </c>
      <c r="AK8" s="30"/>
      <c r="AL8" s="27"/>
      <c r="AM8" s="3" t="s">
        <v>27</v>
      </c>
      <c r="AN8" s="30"/>
      <c r="AO8" s="27"/>
      <c r="AP8" s="3" t="s">
        <v>30</v>
      </c>
      <c r="AQ8" s="30"/>
      <c r="AR8" s="27"/>
      <c r="AS8" s="3" t="s">
        <v>27</v>
      </c>
      <c r="AT8" s="30"/>
      <c r="AU8" s="27"/>
      <c r="AV8" s="3" t="s">
        <v>31</v>
      </c>
      <c r="AW8" s="30"/>
      <c r="AX8" s="27"/>
      <c r="AY8" s="3" t="s">
        <v>32</v>
      </c>
      <c r="AZ8" s="30"/>
    </row>
    <row r="9" spans="4:52" ht="10.5" customHeight="1">
      <c r="D9" s="31" t="s">
        <v>33</v>
      </c>
      <c r="E9" s="31"/>
      <c r="F9" s="31"/>
      <c r="G9" s="31"/>
      <c r="H9" s="31"/>
      <c r="I9" s="31"/>
      <c r="J9" s="31"/>
      <c r="K9" s="32"/>
      <c r="L9" s="33" t="s">
        <v>34</v>
      </c>
      <c r="M9" s="34"/>
      <c r="N9" s="32"/>
      <c r="O9" s="33" t="s">
        <v>35</v>
      </c>
      <c r="P9" s="34"/>
      <c r="Q9" s="32"/>
      <c r="R9" s="33" t="s">
        <v>36</v>
      </c>
      <c r="S9" s="34"/>
      <c r="T9" s="32"/>
      <c r="U9" s="35" t="s">
        <v>37</v>
      </c>
      <c r="V9" s="36"/>
      <c r="W9" s="32"/>
      <c r="X9" s="33" t="s">
        <v>38</v>
      </c>
      <c r="Y9" s="34"/>
      <c r="Z9" s="32"/>
      <c r="AA9" s="35" t="s">
        <v>39</v>
      </c>
      <c r="AB9" s="36"/>
      <c r="AC9" s="37"/>
      <c r="AD9" s="33" t="s">
        <v>40</v>
      </c>
      <c r="AE9" s="34"/>
      <c r="AF9" s="32"/>
      <c r="AG9" s="35" t="s">
        <v>34</v>
      </c>
      <c r="AH9" s="34"/>
      <c r="AI9" s="32"/>
      <c r="AJ9" s="33" t="s">
        <v>41</v>
      </c>
      <c r="AK9" s="34"/>
      <c r="AL9" s="32"/>
      <c r="AM9" s="35" t="s">
        <v>42</v>
      </c>
      <c r="AN9" s="36"/>
      <c r="AO9" s="32"/>
      <c r="AP9" s="33" t="s">
        <v>43</v>
      </c>
      <c r="AQ9" s="34"/>
      <c r="AR9" s="32"/>
      <c r="AS9" s="35" t="s">
        <v>44</v>
      </c>
      <c r="AT9" s="36"/>
      <c r="AU9" s="32"/>
      <c r="AV9" s="33" t="s">
        <v>45</v>
      </c>
      <c r="AW9" s="34"/>
      <c r="AX9" s="32"/>
      <c r="AY9" s="35" t="s">
        <v>46</v>
      </c>
      <c r="AZ9" s="36"/>
    </row>
    <row r="10" spans="2:52" ht="10.5" customHeight="1">
      <c r="B10" s="38" t="s">
        <v>47</v>
      </c>
      <c r="D10" s="4"/>
      <c r="E10" s="4"/>
      <c r="F10" s="39" t="s">
        <v>48</v>
      </c>
      <c r="G10" s="39"/>
      <c r="H10" s="39"/>
      <c r="I10" s="39"/>
      <c r="J10" s="4"/>
      <c r="K10" s="40"/>
      <c r="L10" s="41"/>
      <c r="M10" s="41"/>
      <c r="N10" s="42"/>
      <c r="O10" s="43"/>
      <c r="P10" s="43"/>
      <c r="Q10" s="40"/>
      <c r="R10" s="41"/>
      <c r="S10" s="41"/>
      <c r="T10" s="42"/>
      <c r="U10" s="43"/>
      <c r="V10" s="43"/>
      <c r="W10" s="40"/>
      <c r="X10" s="41"/>
      <c r="Y10" s="41"/>
      <c r="Z10" s="42"/>
      <c r="AA10" s="43"/>
      <c r="AB10" s="43"/>
      <c r="AC10" s="40"/>
      <c r="AD10" s="41"/>
      <c r="AE10" s="41"/>
      <c r="AF10" s="42"/>
      <c r="AG10" s="43"/>
      <c r="AH10" s="43"/>
      <c r="AI10" s="40"/>
      <c r="AJ10" s="41"/>
      <c r="AK10" s="41"/>
      <c r="AL10" s="42"/>
      <c r="AM10" s="43"/>
      <c r="AN10" s="43"/>
      <c r="AO10" s="40"/>
      <c r="AP10" s="41"/>
      <c r="AQ10" s="41"/>
      <c r="AR10" s="42"/>
      <c r="AS10" s="43"/>
      <c r="AT10" s="43"/>
      <c r="AU10" s="40"/>
      <c r="AV10" s="41"/>
      <c r="AW10" s="41"/>
      <c r="AX10" s="42"/>
      <c r="AY10" s="43"/>
      <c r="AZ10" s="43"/>
    </row>
    <row r="11" spans="2:52" ht="10.5" customHeight="1">
      <c r="B11" s="44">
        <v>7.15</v>
      </c>
      <c r="C11" s="21" t="s">
        <v>49</v>
      </c>
      <c r="D11" s="45" t="s">
        <v>50</v>
      </c>
      <c r="E11" s="5"/>
      <c r="F11" s="46">
        <v>10</v>
      </c>
      <c r="G11" s="47">
        <v>4</v>
      </c>
      <c r="H11" s="46">
        <v>9</v>
      </c>
      <c r="I11" s="47">
        <v>48</v>
      </c>
      <c r="J11" s="5"/>
      <c r="K11" s="48">
        <v>12</v>
      </c>
      <c r="L11" s="49">
        <v>44</v>
      </c>
      <c r="M11" s="50" t="s">
        <v>51</v>
      </c>
      <c r="N11" s="48">
        <v>11</v>
      </c>
      <c r="O11" s="49">
        <v>49</v>
      </c>
      <c r="P11" s="50" t="s">
        <v>52</v>
      </c>
      <c r="Q11" s="51">
        <v>11</v>
      </c>
      <c r="R11" s="49">
        <v>11</v>
      </c>
      <c r="S11" s="52" t="s">
        <v>51</v>
      </c>
      <c r="T11" s="48">
        <v>13</v>
      </c>
      <c r="U11" s="49">
        <v>4</v>
      </c>
      <c r="V11" s="53" t="s">
        <v>52</v>
      </c>
      <c r="W11" s="51">
        <v>10</v>
      </c>
      <c r="X11" s="49">
        <v>46</v>
      </c>
      <c r="Y11" s="52" t="s">
        <v>51</v>
      </c>
      <c r="Z11" s="48">
        <v>11</v>
      </c>
      <c r="AA11" s="49">
        <v>43</v>
      </c>
      <c r="AB11" s="53" t="s">
        <v>52</v>
      </c>
      <c r="AC11" s="54">
        <v>10</v>
      </c>
      <c r="AD11" s="55">
        <v>4</v>
      </c>
      <c r="AE11" s="56" t="s">
        <v>51</v>
      </c>
      <c r="AF11" s="57">
        <v>9</v>
      </c>
      <c r="AG11" s="58">
        <v>46</v>
      </c>
      <c r="AH11" s="50" t="s">
        <v>52</v>
      </c>
      <c r="AI11" s="51">
        <v>11</v>
      </c>
      <c r="AJ11" s="49">
        <v>32</v>
      </c>
      <c r="AK11" s="52" t="s">
        <v>51</v>
      </c>
      <c r="AL11" s="48">
        <v>10</v>
      </c>
      <c r="AM11" s="49">
        <v>55</v>
      </c>
      <c r="AN11" s="53" t="s">
        <v>52</v>
      </c>
      <c r="AO11" s="51">
        <v>13</v>
      </c>
      <c r="AP11" s="49">
        <v>10</v>
      </c>
      <c r="AQ11" s="52" t="s">
        <v>51</v>
      </c>
      <c r="AR11" s="48">
        <v>15</v>
      </c>
      <c r="AS11" s="49">
        <v>55</v>
      </c>
      <c r="AT11" s="53" t="s">
        <v>52</v>
      </c>
      <c r="AU11" s="51">
        <v>11</v>
      </c>
      <c r="AV11" s="49">
        <v>0</v>
      </c>
      <c r="AW11" s="52" t="s">
        <v>51</v>
      </c>
      <c r="AX11" s="51">
        <v>12</v>
      </c>
      <c r="AY11" s="49">
        <v>26</v>
      </c>
      <c r="AZ11" s="52" t="s">
        <v>52</v>
      </c>
    </row>
    <row r="12" spans="2:52" ht="10.5" customHeight="1">
      <c r="B12" s="44">
        <v>10.62</v>
      </c>
      <c r="C12" s="59" t="s">
        <v>53</v>
      </c>
      <c r="D12" s="60">
        <f aca="true" t="shared" si="0" ref="D12:D23">B12-B11</f>
        <v>3.469999999999999</v>
      </c>
      <c r="E12" s="38"/>
      <c r="F12" s="61">
        <v>2</v>
      </c>
      <c r="G12" s="62">
        <v>11</v>
      </c>
      <c r="H12" s="61">
        <v>1</v>
      </c>
      <c r="I12" s="62">
        <v>52</v>
      </c>
      <c r="J12" s="38"/>
      <c r="K12" s="63">
        <v>2</v>
      </c>
      <c r="L12" s="64">
        <v>54</v>
      </c>
      <c r="M12" s="65">
        <f aca="true" t="shared" si="1" ref="M12:M22">D12*3600/((60*K12)+L12)</f>
        <v>71.79310344827584</v>
      </c>
      <c r="N12" s="63"/>
      <c r="O12" s="64"/>
      <c r="P12" s="65"/>
      <c r="Q12" s="66">
        <v>2</v>
      </c>
      <c r="R12" s="64">
        <v>15</v>
      </c>
      <c r="S12" s="67">
        <f aca="true" t="shared" si="2" ref="S12:S22">D12*3600/((60*Q12)+R12)</f>
        <v>92.5333333333333</v>
      </c>
      <c r="T12" s="63">
        <v>2</v>
      </c>
      <c r="U12" s="64">
        <v>7</v>
      </c>
      <c r="V12" s="65">
        <f aca="true" t="shared" si="3" ref="V12:V21">D12*3600/((60*T12)+U12)</f>
        <v>98.36220472440942</v>
      </c>
      <c r="W12" s="66">
        <v>2</v>
      </c>
      <c r="X12" s="64">
        <v>15</v>
      </c>
      <c r="Y12" s="67">
        <f aca="true" t="shared" si="4" ref="Y12:Y22">D12*3600/((60*W12)+X12)</f>
        <v>92.5333333333333</v>
      </c>
      <c r="Z12" s="63"/>
      <c r="AA12" s="64"/>
      <c r="AB12" s="65"/>
      <c r="AC12" s="68">
        <v>2</v>
      </c>
      <c r="AD12" s="69">
        <v>11</v>
      </c>
      <c r="AE12" s="67">
        <f aca="true" t="shared" si="5" ref="AE12:AE22">D12*3600/((60*AC12)+AD12)</f>
        <v>95.35877862595417</v>
      </c>
      <c r="AF12" s="70">
        <v>1</v>
      </c>
      <c r="AG12" s="71">
        <v>52</v>
      </c>
      <c r="AH12" s="65">
        <f aca="true" t="shared" si="6" ref="AH12:AH22">D12*3600/((60*AF12)+AG12)</f>
        <v>111.53571428571425</v>
      </c>
      <c r="AI12" s="66">
        <v>2</v>
      </c>
      <c r="AJ12" s="64">
        <v>34</v>
      </c>
      <c r="AK12" s="67">
        <f aca="true" t="shared" si="7" ref="AK12:AK22">D12*3600/((60*AI12)+AJ12)</f>
        <v>81.11688311688309</v>
      </c>
      <c r="AL12" s="63">
        <v>1</v>
      </c>
      <c r="AM12" s="64">
        <v>54</v>
      </c>
      <c r="AN12" s="67">
        <f aca="true" t="shared" si="8" ref="AN12:AN21">D12*3600/((60*AL12)+AM12)</f>
        <v>109.57894736842103</v>
      </c>
      <c r="AO12" s="66"/>
      <c r="AP12" s="64"/>
      <c r="AQ12" s="67"/>
      <c r="AR12" s="63">
        <v>1</v>
      </c>
      <c r="AS12" s="64">
        <v>56</v>
      </c>
      <c r="AT12" s="67">
        <f>D12*3600/((60*AR12)+AS12)</f>
        <v>107.68965517241377</v>
      </c>
      <c r="AU12" s="66">
        <v>2</v>
      </c>
      <c r="AV12" s="64">
        <v>15</v>
      </c>
      <c r="AW12" s="67">
        <f aca="true" t="shared" si="9" ref="AW12:AW22">D12*3600/((60*AU12)+AV12)</f>
        <v>92.5333333333333</v>
      </c>
      <c r="AX12" s="66">
        <v>1</v>
      </c>
      <c r="AY12" s="64">
        <v>57</v>
      </c>
      <c r="AZ12" s="67">
        <f>D12*3600/((60*AX12)+AY12)</f>
        <v>106.76923076923075</v>
      </c>
    </row>
    <row r="13" spans="2:52" ht="10.5" customHeight="1">
      <c r="B13" s="44">
        <v>26.49</v>
      </c>
      <c r="C13" s="59" t="s">
        <v>54</v>
      </c>
      <c r="D13" s="60">
        <f t="shared" si="0"/>
        <v>15.87</v>
      </c>
      <c r="E13" s="38"/>
      <c r="F13" s="61">
        <v>7</v>
      </c>
      <c r="G13" s="62">
        <v>48</v>
      </c>
      <c r="H13" s="61">
        <v>7</v>
      </c>
      <c r="I13" s="62">
        <v>51</v>
      </c>
      <c r="J13" s="38"/>
      <c r="K13" s="63">
        <v>9</v>
      </c>
      <c r="L13" s="64">
        <v>27</v>
      </c>
      <c r="M13" s="65">
        <f t="shared" si="1"/>
        <v>100.76190476190476</v>
      </c>
      <c r="N13" s="63">
        <v>11</v>
      </c>
      <c r="O13" s="64">
        <v>29</v>
      </c>
      <c r="P13" s="65">
        <f>(D12+D13)*3600/((60*N13)+O13)</f>
        <v>101.05079825834541</v>
      </c>
      <c r="Q13" s="66">
        <v>7</v>
      </c>
      <c r="R13" s="64">
        <v>50</v>
      </c>
      <c r="S13" s="67">
        <f t="shared" si="2"/>
        <v>121.55744680851063</v>
      </c>
      <c r="T13" s="70">
        <v>7</v>
      </c>
      <c r="U13" s="71">
        <v>51</v>
      </c>
      <c r="V13" s="65">
        <f t="shared" si="3"/>
        <v>121.29936305732484</v>
      </c>
      <c r="W13" s="72">
        <v>7</v>
      </c>
      <c r="X13" s="69">
        <v>48</v>
      </c>
      <c r="Y13" s="67">
        <f t="shared" si="4"/>
        <v>122.07692307692308</v>
      </c>
      <c r="Z13" s="63">
        <v>10</v>
      </c>
      <c r="AA13" s="64">
        <v>14</v>
      </c>
      <c r="AB13" s="65">
        <f>(D12+D13)*3600/((60*Z13)+AA13)</f>
        <v>113.39413680781756</v>
      </c>
      <c r="AC13" s="11">
        <v>8</v>
      </c>
      <c r="AD13" s="64">
        <v>10</v>
      </c>
      <c r="AE13" s="67">
        <f t="shared" si="5"/>
        <v>116.59591836734694</v>
      </c>
      <c r="AF13" s="63">
        <v>9</v>
      </c>
      <c r="AG13" s="64">
        <v>4</v>
      </c>
      <c r="AH13" s="65">
        <f t="shared" si="6"/>
        <v>105.0220588235294</v>
      </c>
      <c r="AI13" s="66">
        <v>8</v>
      </c>
      <c r="AJ13" s="64">
        <v>14</v>
      </c>
      <c r="AK13" s="67">
        <f t="shared" si="7"/>
        <v>115.65182186234817</v>
      </c>
      <c r="AL13" s="63">
        <v>8</v>
      </c>
      <c r="AM13" s="64">
        <v>48</v>
      </c>
      <c r="AN13" s="67">
        <f t="shared" si="8"/>
        <v>108.20454545454545</v>
      </c>
      <c r="AO13" s="66">
        <v>26</v>
      </c>
      <c r="AP13" s="64">
        <v>15</v>
      </c>
      <c r="AQ13" s="67">
        <f>D13*3600/((60*AO13)+AP13)</f>
        <v>36.27428571428572</v>
      </c>
      <c r="AR13" s="63"/>
      <c r="AS13" s="64"/>
      <c r="AT13" s="67"/>
      <c r="AU13" s="66">
        <v>8</v>
      </c>
      <c r="AV13" s="64">
        <v>52</v>
      </c>
      <c r="AW13" s="73">
        <f t="shared" si="9"/>
        <v>107.39097744360902</v>
      </c>
      <c r="AX13" s="66">
        <v>8</v>
      </c>
      <c r="AY13" s="64">
        <v>42</v>
      </c>
      <c r="AZ13" s="67">
        <f>D13*3600/((60*AX13)+AY13)</f>
        <v>109.44827586206897</v>
      </c>
    </row>
    <row r="14" spans="2:52" ht="10.5" customHeight="1">
      <c r="B14" s="44">
        <v>45</v>
      </c>
      <c r="C14" s="74" t="s">
        <v>55</v>
      </c>
      <c r="D14" s="60">
        <f t="shared" si="0"/>
        <v>18.51</v>
      </c>
      <c r="E14" s="38"/>
      <c r="F14" s="61">
        <v>9</v>
      </c>
      <c r="G14" s="62">
        <v>32</v>
      </c>
      <c r="H14" s="61">
        <v>9</v>
      </c>
      <c r="I14" s="62">
        <v>47</v>
      </c>
      <c r="J14" s="38"/>
      <c r="K14" s="75">
        <v>9</v>
      </c>
      <c r="L14" s="69">
        <v>32</v>
      </c>
      <c r="M14" s="65">
        <f t="shared" si="1"/>
        <v>116.4965034965035</v>
      </c>
      <c r="N14" s="70">
        <v>9</v>
      </c>
      <c r="O14" s="71">
        <v>47</v>
      </c>
      <c r="P14" s="65">
        <f aca="true" t="shared" si="10" ref="P14:P21">D14*3600/((60*N14)+O14)</f>
        <v>113.51959114139693</v>
      </c>
      <c r="Q14" s="66">
        <v>9</v>
      </c>
      <c r="R14" s="64">
        <v>54</v>
      </c>
      <c r="S14" s="67">
        <f t="shared" si="2"/>
        <v>112.18181818181819</v>
      </c>
      <c r="T14" s="63">
        <v>15</v>
      </c>
      <c r="U14" s="64">
        <v>12</v>
      </c>
      <c r="V14" s="65">
        <f t="shared" si="3"/>
        <v>73.0657894736842</v>
      </c>
      <c r="W14" s="66">
        <v>10</v>
      </c>
      <c r="X14" s="64">
        <v>3</v>
      </c>
      <c r="Y14" s="67">
        <f t="shared" si="4"/>
        <v>110.50746268656717</v>
      </c>
      <c r="Z14" s="63">
        <v>23</v>
      </c>
      <c r="AA14" s="64">
        <v>33</v>
      </c>
      <c r="AB14" s="65">
        <f aca="true" t="shared" si="11" ref="AB14:AB19">D14*3600/((60*Z14)+AA14)</f>
        <v>47.15923566878981</v>
      </c>
      <c r="AC14" s="11">
        <v>10</v>
      </c>
      <c r="AD14" s="64">
        <v>19</v>
      </c>
      <c r="AE14" s="67">
        <f t="shared" si="5"/>
        <v>107.65105008077545</v>
      </c>
      <c r="AF14" s="63">
        <v>23</v>
      </c>
      <c r="AG14" s="64">
        <v>7</v>
      </c>
      <c r="AH14" s="65">
        <f t="shared" si="6"/>
        <v>48.04325883201154</v>
      </c>
      <c r="AI14" s="66">
        <v>10</v>
      </c>
      <c r="AJ14" s="64">
        <v>34</v>
      </c>
      <c r="AK14" s="67">
        <f t="shared" si="7"/>
        <v>105.10410094637224</v>
      </c>
      <c r="AL14" s="63">
        <v>9</v>
      </c>
      <c r="AM14" s="64">
        <v>50</v>
      </c>
      <c r="AN14" s="67">
        <f t="shared" si="8"/>
        <v>112.94237288135594</v>
      </c>
      <c r="AO14" s="66">
        <v>13</v>
      </c>
      <c r="AP14" s="64">
        <v>4</v>
      </c>
      <c r="AQ14" s="67" t="s">
        <v>52</v>
      </c>
      <c r="AR14" s="63">
        <v>19</v>
      </c>
      <c r="AS14" s="64">
        <v>39</v>
      </c>
      <c r="AT14" s="67">
        <f>(D13+D14)*3600/((60*AR14)+AS14)</f>
        <v>104.97709923664124</v>
      </c>
      <c r="AU14" s="66">
        <v>12</v>
      </c>
      <c r="AV14" s="64">
        <v>14</v>
      </c>
      <c r="AW14" s="67">
        <f t="shared" si="9"/>
        <v>90.78474114441417</v>
      </c>
      <c r="AX14" s="66">
        <v>10</v>
      </c>
      <c r="AY14" s="64">
        <v>59</v>
      </c>
      <c r="AZ14" s="67">
        <f>D14*3600/((60*AX14)+AY14)</f>
        <v>101.11684370257967</v>
      </c>
    </row>
    <row r="15" spans="2:52" ht="10.5" customHeight="1">
      <c r="B15" s="76">
        <v>68.3</v>
      </c>
      <c r="C15" s="74" t="s">
        <v>56</v>
      </c>
      <c r="D15" s="60">
        <f t="shared" si="0"/>
        <v>23.299999999999997</v>
      </c>
      <c r="E15" s="38"/>
      <c r="F15" s="61">
        <v>12</v>
      </c>
      <c r="G15" s="62">
        <v>50</v>
      </c>
      <c r="H15" s="61">
        <v>12</v>
      </c>
      <c r="I15" s="62">
        <v>51</v>
      </c>
      <c r="J15" s="38"/>
      <c r="K15" s="66">
        <v>13</v>
      </c>
      <c r="L15" s="64">
        <v>49</v>
      </c>
      <c r="M15" s="65">
        <f t="shared" si="1"/>
        <v>101.18214716525934</v>
      </c>
      <c r="N15" s="70">
        <v>12</v>
      </c>
      <c r="O15" s="71">
        <v>51</v>
      </c>
      <c r="P15" s="65">
        <f t="shared" si="10"/>
        <v>108.79377431906613</v>
      </c>
      <c r="Q15" s="72">
        <v>12</v>
      </c>
      <c r="R15" s="69">
        <v>50</v>
      </c>
      <c r="S15" s="67">
        <f t="shared" si="2"/>
        <v>108.93506493506491</v>
      </c>
      <c r="T15" s="63">
        <v>14</v>
      </c>
      <c r="U15" s="64">
        <v>10</v>
      </c>
      <c r="V15" s="65">
        <f t="shared" si="3"/>
        <v>98.68235294117645</v>
      </c>
      <c r="W15" s="66">
        <v>13</v>
      </c>
      <c r="X15" s="64">
        <v>5</v>
      </c>
      <c r="Y15" s="67">
        <f t="shared" si="4"/>
        <v>106.85350318471336</v>
      </c>
      <c r="Z15" s="63">
        <v>13</v>
      </c>
      <c r="AA15" s="64">
        <v>13</v>
      </c>
      <c r="AB15" s="65">
        <f t="shared" si="11"/>
        <v>105.77553593947034</v>
      </c>
      <c r="AC15" s="11">
        <v>14</v>
      </c>
      <c r="AD15" s="64">
        <v>30</v>
      </c>
      <c r="AE15" s="67">
        <f t="shared" si="5"/>
        <v>96.41379310344826</v>
      </c>
      <c r="AF15" s="63">
        <v>14</v>
      </c>
      <c r="AG15" s="64">
        <v>36</v>
      </c>
      <c r="AH15" s="65">
        <f t="shared" si="6"/>
        <v>95.75342465753423</v>
      </c>
      <c r="AI15" s="66">
        <v>18</v>
      </c>
      <c r="AJ15" s="64">
        <v>25</v>
      </c>
      <c r="AK15" s="67">
        <f t="shared" si="7"/>
        <v>75.90950226244343</v>
      </c>
      <c r="AL15" s="63">
        <v>13</v>
      </c>
      <c r="AM15" s="64">
        <v>33</v>
      </c>
      <c r="AN15" s="67">
        <f t="shared" si="8"/>
        <v>103.17343173431732</v>
      </c>
      <c r="AO15" s="51">
        <v>18</v>
      </c>
      <c r="AP15" s="49">
        <v>34</v>
      </c>
      <c r="AQ15" s="52" t="s">
        <v>51</v>
      </c>
      <c r="AR15" s="63">
        <v>13</v>
      </c>
      <c r="AS15" s="64">
        <v>26</v>
      </c>
      <c r="AT15" s="67">
        <f>D15*3600/((60*AR15)+AS15)</f>
        <v>104.06947890818857</v>
      </c>
      <c r="AU15" s="66">
        <v>24</v>
      </c>
      <c r="AV15" s="64">
        <v>30</v>
      </c>
      <c r="AW15" s="67">
        <f t="shared" si="9"/>
        <v>57.06122448979591</v>
      </c>
      <c r="AX15" s="66">
        <v>14</v>
      </c>
      <c r="AY15" s="64">
        <v>15</v>
      </c>
      <c r="AZ15" s="67">
        <f>D15*3600/((60*AX15)+AY15)</f>
        <v>98.10526315789473</v>
      </c>
    </row>
    <row r="16" spans="2:52" ht="10.5" customHeight="1">
      <c r="B16" s="76">
        <v>86.4</v>
      </c>
      <c r="C16" s="74" t="s">
        <v>57</v>
      </c>
      <c r="D16" s="60">
        <f t="shared" si="0"/>
        <v>18.10000000000001</v>
      </c>
      <c r="E16" s="38"/>
      <c r="F16" s="61">
        <v>9</v>
      </c>
      <c r="G16" s="62">
        <v>24</v>
      </c>
      <c r="H16" s="61">
        <v>9</v>
      </c>
      <c r="I16" s="62">
        <v>19</v>
      </c>
      <c r="J16" s="38"/>
      <c r="K16" s="66">
        <v>10</v>
      </c>
      <c r="L16" s="64">
        <v>1</v>
      </c>
      <c r="M16" s="65">
        <f t="shared" si="1"/>
        <v>108.41930116472551</v>
      </c>
      <c r="N16" s="63">
        <v>10</v>
      </c>
      <c r="O16" s="64">
        <v>11</v>
      </c>
      <c r="P16" s="65">
        <f t="shared" si="10"/>
        <v>106.64484451718499</v>
      </c>
      <c r="Q16" s="66">
        <v>9</v>
      </c>
      <c r="R16" s="64">
        <v>40</v>
      </c>
      <c r="S16" s="67">
        <f t="shared" si="2"/>
        <v>112.34482758620695</v>
      </c>
      <c r="T16" s="70">
        <v>9</v>
      </c>
      <c r="U16" s="71">
        <v>19</v>
      </c>
      <c r="V16" s="65">
        <f t="shared" si="3"/>
        <v>116.56529516994638</v>
      </c>
      <c r="W16" s="66">
        <v>9</v>
      </c>
      <c r="X16" s="64">
        <v>41</v>
      </c>
      <c r="Y16" s="67">
        <f t="shared" si="4"/>
        <v>112.15146299483654</v>
      </c>
      <c r="Z16" s="63">
        <v>9</v>
      </c>
      <c r="AA16" s="64">
        <v>48</v>
      </c>
      <c r="AB16" s="65">
        <f t="shared" si="11"/>
        <v>110.8163265306123</v>
      </c>
      <c r="AC16" s="68">
        <v>9</v>
      </c>
      <c r="AD16" s="69">
        <v>24</v>
      </c>
      <c r="AE16" s="67">
        <f t="shared" si="5"/>
        <v>115.53191489361707</v>
      </c>
      <c r="AF16" s="63">
        <v>10</v>
      </c>
      <c r="AG16" s="64">
        <v>42</v>
      </c>
      <c r="AH16" s="65">
        <f t="shared" si="6"/>
        <v>101.49532710280378</v>
      </c>
      <c r="AI16" s="66">
        <v>8</v>
      </c>
      <c r="AJ16" s="64">
        <v>13</v>
      </c>
      <c r="AK16" s="67">
        <f t="shared" si="7"/>
        <v>132.17038539553758</v>
      </c>
      <c r="AL16" s="63">
        <v>15</v>
      </c>
      <c r="AM16" s="64">
        <v>0</v>
      </c>
      <c r="AN16" s="67">
        <f t="shared" si="8"/>
        <v>72.40000000000003</v>
      </c>
      <c r="AO16" s="77">
        <v>13</v>
      </c>
      <c r="AP16" s="78">
        <v>34</v>
      </c>
      <c r="AQ16" s="79" t="s">
        <v>52</v>
      </c>
      <c r="AR16" s="63">
        <v>9</v>
      </c>
      <c r="AS16" s="64">
        <v>43</v>
      </c>
      <c r="AT16" s="67">
        <f>D16*3600/((60*AR16)+AS16)</f>
        <v>111.76672384219559</v>
      </c>
      <c r="AU16" s="66">
        <v>15</v>
      </c>
      <c r="AV16" s="64">
        <v>21</v>
      </c>
      <c r="AW16" s="67">
        <f t="shared" si="9"/>
        <v>70.74918566775247</v>
      </c>
      <c r="AX16" s="66">
        <v>10</v>
      </c>
      <c r="AY16" s="64">
        <v>8</v>
      </c>
      <c r="AZ16" s="67">
        <f>D16*3600/((60*AX16)+AY16)</f>
        <v>107.171052631579</v>
      </c>
    </row>
    <row r="17" spans="2:52" ht="10.5" customHeight="1">
      <c r="B17" s="44">
        <v>104.8</v>
      </c>
      <c r="C17" s="59" t="s">
        <v>58</v>
      </c>
      <c r="D17" s="60">
        <f t="shared" si="0"/>
        <v>18.39999999999999</v>
      </c>
      <c r="E17" s="38"/>
      <c r="F17" s="61">
        <v>8</v>
      </c>
      <c r="G17" s="62">
        <v>56</v>
      </c>
      <c r="H17" s="61">
        <v>8</v>
      </c>
      <c r="I17" s="62">
        <v>56</v>
      </c>
      <c r="J17" s="38"/>
      <c r="K17" s="66">
        <v>9</v>
      </c>
      <c r="L17" s="64">
        <v>22</v>
      </c>
      <c r="M17" s="65">
        <f t="shared" si="1"/>
        <v>117.86476868327397</v>
      </c>
      <c r="N17" s="63">
        <v>20</v>
      </c>
      <c r="O17" s="64">
        <v>32</v>
      </c>
      <c r="P17" s="65">
        <f t="shared" si="10"/>
        <v>53.76623376623374</v>
      </c>
      <c r="Q17" s="72">
        <v>8</v>
      </c>
      <c r="R17" s="69">
        <v>56</v>
      </c>
      <c r="S17" s="67">
        <f t="shared" si="2"/>
        <v>123.58208955223876</v>
      </c>
      <c r="T17" s="63">
        <v>9</v>
      </c>
      <c r="U17" s="64">
        <v>26</v>
      </c>
      <c r="V17" s="65">
        <f t="shared" si="3"/>
        <v>117.0318021201413</v>
      </c>
      <c r="W17" s="66">
        <v>9</v>
      </c>
      <c r="X17" s="64">
        <v>22</v>
      </c>
      <c r="Y17" s="67">
        <f t="shared" si="4"/>
        <v>117.86476868327397</v>
      </c>
      <c r="Z17" s="63">
        <v>9</v>
      </c>
      <c r="AA17" s="64">
        <v>26</v>
      </c>
      <c r="AB17" s="65">
        <f t="shared" si="11"/>
        <v>117.0318021201413</v>
      </c>
      <c r="AC17" s="11">
        <v>10</v>
      </c>
      <c r="AD17" s="64">
        <v>38</v>
      </c>
      <c r="AE17" s="67">
        <f t="shared" si="5"/>
        <v>103.82445141065826</v>
      </c>
      <c r="AF17" s="63">
        <v>12</v>
      </c>
      <c r="AG17" s="64">
        <v>36</v>
      </c>
      <c r="AH17" s="65">
        <f t="shared" si="6"/>
        <v>87.61904761904758</v>
      </c>
      <c r="AI17" s="66">
        <v>9</v>
      </c>
      <c r="AJ17" s="64">
        <v>19</v>
      </c>
      <c r="AK17" s="67">
        <f t="shared" si="7"/>
        <v>118.49731663685147</v>
      </c>
      <c r="AL17" s="70">
        <v>8</v>
      </c>
      <c r="AM17" s="71">
        <v>56</v>
      </c>
      <c r="AN17" s="67">
        <f t="shared" si="8"/>
        <v>123.58208955223876</v>
      </c>
      <c r="AO17" s="66">
        <v>15</v>
      </c>
      <c r="AP17" s="64">
        <v>58</v>
      </c>
      <c r="AQ17" s="67" t="s">
        <v>51</v>
      </c>
      <c r="AR17" s="63">
        <v>9</v>
      </c>
      <c r="AS17" s="64">
        <v>42</v>
      </c>
      <c r="AT17" s="67">
        <f>D17*3600/((60*AR17)+AS17)</f>
        <v>113.81443298969067</v>
      </c>
      <c r="AU17" s="66">
        <v>11</v>
      </c>
      <c r="AV17" s="64">
        <v>22</v>
      </c>
      <c r="AW17" s="67">
        <f t="shared" si="9"/>
        <v>97.12609970674482</v>
      </c>
      <c r="AX17" s="66"/>
      <c r="AY17" s="64"/>
      <c r="AZ17" s="67"/>
    </row>
    <row r="18" spans="2:52" ht="10.5" customHeight="1">
      <c r="B18" s="44">
        <v>121.61</v>
      </c>
      <c r="C18" s="59" t="s">
        <v>59</v>
      </c>
      <c r="D18" s="60">
        <f t="shared" si="0"/>
        <v>16.810000000000002</v>
      </c>
      <c r="E18" s="38"/>
      <c r="F18" s="61">
        <v>8</v>
      </c>
      <c r="G18" s="62">
        <v>47</v>
      </c>
      <c r="H18" s="61">
        <v>8</v>
      </c>
      <c r="I18" s="62">
        <v>46</v>
      </c>
      <c r="J18" s="38"/>
      <c r="K18" s="66">
        <v>9</v>
      </c>
      <c r="L18" s="64">
        <v>7</v>
      </c>
      <c r="M18" s="65">
        <f t="shared" si="1"/>
        <v>110.63254113345522</v>
      </c>
      <c r="N18" s="63">
        <v>9</v>
      </c>
      <c r="O18" s="64">
        <v>0</v>
      </c>
      <c r="P18" s="65">
        <f t="shared" si="10"/>
        <v>112.06666666666668</v>
      </c>
      <c r="Q18" s="72">
        <v>8</v>
      </c>
      <c r="R18" s="69">
        <v>47</v>
      </c>
      <c r="S18" s="67">
        <f t="shared" si="2"/>
        <v>114.83111954459204</v>
      </c>
      <c r="T18" s="63">
        <v>9</v>
      </c>
      <c r="U18" s="64">
        <v>3</v>
      </c>
      <c r="V18" s="65">
        <f t="shared" si="3"/>
        <v>111.44751381215471</v>
      </c>
      <c r="W18" s="66">
        <v>9</v>
      </c>
      <c r="X18" s="64">
        <v>0</v>
      </c>
      <c r="Y18" s="67">
        <f t="shared" si="4"/>
        <v>112.06666666666668</v>
      </c>
      <c r="Z18" s="70">
        <v>8</v>
      </c>
      <c r="AA18" s="71">
        <v>31</v>
      </c>
      <c r="AB18" s="65">
        <f t="shared" si="11"/>
        <v>118.42661448140902</v>
      </c>
      <c r="AC18" s="11">
        <v>9</v>
      </c>
      <c r="AD18" s="64">
        <v>35</v>
      </c>
      <c r="AE18" s="67">
        <f t="shared" si="5"/>
        <v>105.24521739130437</v>
      </c>
      <c r="AF18" s="63">
        <v>9</v>
      </c>
      <c r="AG18" s="64">
        <v>10</v>
      </c>
      <c r="AH18" s="65">
        <f t="shared" si="6"/>
        <v>110.02909090909093</v>
      </c>
      <c r="AI18" s="66">
        <v>9</v>
      </c>
      <c r="AJ18" s="64">
        <v>53</v>
      </c>
      <c r="AK18" s="67">
        <f t="shared" si="7"/>
        <v>102.05059021922429</v>
      </c>
      <c r="AL18" s="70">
        <v>8</v>
      </c>
      <c r="AM18" s="71">
        <v>46</v>
      </c>
      <c r="AN18" s="67">
        <f t="shared" si="8"/>
        <v>115.04942965779469</v>
      </c>
      <c r="AO18" s="66">
        <v>10</v>
      </c>
      <c r="AP18" s="64">
        <v>51</v>
      </c>
      <c r="AQ18" s="67">
        <f>D18*3600/((60*AO18)+AP18)</f>
        <v>92.95852534562214</v>
      </c>
      <c r="AR18" s="63"/>
      <c r="AS18" s="64"/>
      <c r="AT18" s="67"/>
      <c r="AU18" s="66">
        <v>11</v>
      </c>
      <c r="AV18" s="64">
        <v>1</v>
      </c>
      <c r="AW18" s="67">
        <f t="shared" si="9"/>
        <v>91.55219364599094</v>
      </c>
      <c r="AX18" s="66"/>
      <c r="AY18" s="64"/>
      <c r="AZ18" s="67"/>
    </row>
    <row r="19" spans="2:52" ht="10.5" customHeight="1">
      <c r="B19" s="80">
        <v>147.14</v>
      </c>
      <c r="C19" s="74" t="s">
        <v>60</v>
      </c>
      <c r="D19" s="60">
        <f t="shared" si="0"/>
        <v>25.529999999999987</v>
      </c>
      <c r="E19" s="38"/>
      <c r="F19" s="61">
        <v>11</v>
      </c>
      <c r="G19" s="62">
        <v>44</v>
      </c>
      <c r="H19" s="61">
        <v>11</v>
      </c>
      <c r="I19" s="62">
        <v>30</v>
      </c>
      <c r="J19" s="38"/>
      <c r="K19" s="72">
        <v>11</v>
      </c>
      <c r="L19" s="69">
        <v>44</v>
      </c>
      <c r="M19" s="65">
        <f t="shared" si="1"/>
        <v>130.5511363636363</v>
      </c>
      <c r="N19" s="81">
        <v>11</v>
      </c>
      <c r="O19" s="71">
        <v>30</v>
      </c>
      <c r="P19" s="65">
        <f t="shared" si="10"/>
        <v>133.19999999999993</v>
      </c>
      <c r="Q19" s="66">
        <v>18</v>
      </c>
      <c r="R19" s="64">
        <v>36</v>
      </c>
      <c r="S19" s="67">
        <f t="shared" si="2"/>
        <v>82.35483870967738</v>
      </c>
      <c r="T19" s="63">
        <v>18</v>
      </c>
      <c r="U19" s="64">
        <v>5</v>
      </c>
      <c r="V19" s="65">
        <f t="shared" si="3"/>
        <v>84.70783410138245</v>
      </c>
      <c r="W19" s="66">
        <v>12</v>
      </c>
      <c r="X19" s="64">
        <v>8</v>
      </c>
      <c r="Y19" s="67">
        <f t="shared" si="4"/>
        <v>126.24725274725269</v>
      </c>
      <c r="Z19" s="63">
        <v>12</v>
      </c>
      <c r="AA19" s="64">
        <v>20</v>
      </c>
      <c r="AB19" s="65">
        <f t="shared" si="11"/>
        <v>124.19999999999995</v>
      </c>
      <c r="AC19" s="11">
        <v>12</v>
      </c>
      <c r="AD19" s="64">
        <v>16</v>
      </c>
      <c r="AE19" s="67">
        <f t="shared" si="5"/>
        <v>124.87499999999994</v>
      </c>
      <c r="AF19" s="63">
        <v>11</v>
      </c>
      <c r="AG19" s="64">
        <v>34</v>
      </c>
      <c r="AH19" s="65">
        <f t="shared" si="6"/>
        <v>132.43227665706047</v>
      </c>
      <c r="AI19" s="66">
        <v>12</v>
      </c>
      <c r="AJ19" s="64">
        <v>35</v>
      </c>
      <c r="AK19" s="67">
        <f t="shared" si="7"/>
        <v>121.73245033112578</v>
      </c>
      <c r="AL19" s="63">
        <v>36</v>
      </c>
      <c r="AM19" s="64">
        <v>34</v>
      </c>
      <c r="AN19" s="67">
        <f t="shared" si="8"/>
        <v>41.890610756608915</v>
      </c>
      <c r="AO19" s="77">
        <v>16</v>
      </c>
      <c r="AP19" s="78">
        <v>3</v>
      </c>
      <c r="AQ19" s="79" t="s">
        <v>52</v>
      </c>
      <c r="AR19" s="63">
        <v>22</v>
      </c>
      <c r="AS19" s="64">
        <v>6</v>
      </c>
      <c r="AT19" s="67">
        <f>(D18+D19)*3600/((60*AR19)+AS19)</f>
        <v>114.95022624434387</v>
      </c>
      <c r="AU19" s="66">
        <v>27</v>
      </c>
      <c r="AV19" s="64">
        <v>22</v>
      </c>
      <c r="AW19" s="67">
        <f t="shared" si="9"/>
        <v>55.973203410475</v>
      </c>
      <c r="AX19" s="66">
        <v>42</v>
      </c>
      <c r="AY19" s="64">
        <v>7</v>
      </c>
      <c r="AZ19" s="67">
        <f>(D17+D18+D19)*3600/((60*AX19)+AY19)</f>
        <v>86.53106450336365</v>
      </c>
    </row>
    <row r="20" spans="2:52" ht="10.5" customHeight="1">
      <c r="B20" s="82">
        <v>163.67</v>
      </c>
      <c r="C20" s="83" t="s">
        <v>61</v>
      </c>
      <c r="D20" s="60">
        <f t="shared" si="0"/>
        <v>16.53</v>
      </c>
      <c r="E20" s="38"/>
      <c r="F20" s="61">
        <v>8</v>
      </c>
      <c r="G20" s="62">
        <v>13</v>
      </c>
      <c r="H20" s="61">
        <v>7</v>
      </c>
      <c r="I20" s="62">
        <v>38</v>
      </c>
      <c r="J20" s="38"/>
      <c r="K20" s="72">
        <v>8</v>
      </c>
      <c r="L20" s="69">
        <v>13</v>
      </c>
      <c r="M20" s="65">
        <f t="shared" si="1"/>
        <v>120.70588235294119</v>
      </c>
      <c r="N20" s="66">
        <v>7</v>
      </c>
      <c r="O20" s="64">
        <v>41</v>
      </c>
      <c r="P20" s="65">
        <f t="shared" si="10"/>
        <v>129.08459869848159</v>
      </c>
      <c r="Q20" s="66">
        <v>8</v>
      </c>
      <c r="R20" s="64">
        <v>23</v>
      </c>
      <c r="S20" s="67">
        <f t="shared" si="2"/>
        <v>118.3061630218688</v>
      </c>
      <c r="T20" s="70">
        <v>7</v>
      </c>
      <c r="U20" s="71">
        <v>38</v>
      </c>
      <c r="V20" s="65">
        <f t="shared" si="3"/>
        <v>129.93013100436684</v>
      </c>
      <c r="W20" s="66">
        <v>8</v>
      </c>
      <c r="X20" s="64">
        <v>25</v>
      </c>
      <c r="Y20" s="67">
        <f t="shared" si="4"/>
        <v>117.83762376237625</v>
      </c>
      <c r="Z20" s="63"/>
      <c r="AA20" s="64"/>
      <c r="AB20" s="65"/>
      <c r="AC20" s="11">
        <v>8</v>
      </c>
      <c r="AD20" s="64">
        <v>52</v>
      </c>
      <c r="AE20" s="67">
        <f t="shared" si="5"/>
        <v>111.85714285714288</v>
      </c>
      <c r="AF20" s="63">
        <v>7</v>
      </c>
      <c r="AG20" s="64">
        <v>49</v>
      </c>
      <c r="AH20" s="65">
        <f t="shared" si="6"/>
        <v>126.88272921108744</v>
      </c>
      <c r="AI20" s="66">
        <v>16</v>
      </c>
      <c r="AJ20" s="64">
        <v>50</v>
      </c>
      <c r="AK20" s="67">
        <f t="shared" si="7"/>
        <v>58.91881188118813</v>
      </c>
      <c r="AL20" s="63">
        <v>8</v>
      </c>
      <c r="AM20" s="64">
        <v>21</v>
      </c>
      <c r="AN20" s="67">
        <f t="shared" si="8"/>
        <v>118.77844311377247</v>
      </c>
      <c r="AO20" s="66">
        <v>13</v>
      </c>
      <c r="AP20" s="64">
        <v>25</v>
      </c>
      <c r="AQ20" s="67" t="s">
        <v>51</v>
      </c>
      <c r="AR20" s="63"/>
      <c r="AS20" s="64"/>
      <c r="AT20" s="67"/>
      <c r="AU20" s="66">
        <v>14</v>
      </c>
      <c r="AV20" s="64">
        <v>56</v>
      </c>
      <c r="AW20" s="67">
        <f t="shared" si="9"/>
        <v>66.41517857142858</v>
      </c>
      <c r="AX20" s="66">
        <v>14</v>
      </c>
      <c r="AY20" s="64">
        <v>36</v>
      </c>
      <c r="AZ20" s="67">
        <f>D20*3600/((60*AX20)+AY20)</f>
        <v>67.93150684931507</v>
      </c>
    </row>
    <row r="21" spans="2:52" ht="10.5" customHeight="1">
      <c r="B21" s="84">
        <f>181.7</f>
        <v>181.7</v>
      </c>
      <c r="C21" s="74" t="s">
        <v>62</v>
      </c>
      <c r="D21" s="60">
        <f t="shared" si="0"/>
        <v>18.03</v>
      </c>
      <c r="E21" s="38"/>
      <c r="F21" s="61">
        <v>7</v>
      </c>
      <c r="G21" s="62">
        <v>43</v>
      </c>
      <c r="H21" s="61">
        <v>7</v>
      </c>
      <c r="I21" s="62">
        <v>31</v>
      </c>
      <c r="J21" s="38"/>
      <c r="K21" s="72">
        <v>7</v>
      </c>
      <c r="L21" s="69">
        <v>43</v>
      </c>
      <c r="M21" s="65">
        <f t="shared" si="1"/>
        <v>140.19006479481644</v>
      </c>
      <c r="N21" s="66">
        <v>7</v>
      </c>
      <c r="O21" s="64">
        <v>48</v>
      </c>
      <c r="P21" s="65">
        <f t="shared" si="10"/>
        <v>138.6923076923077</v>
      </c>
      <c r="Q21" s="66">
        <v>7</v>
      </c>
      <c r="R21" s="64">
        <v>44</v>
      </c>
      <c r="S21" s="67">
        <f t="shared" si="2"/>
        <v>139.88793103448276</v>
      </c>
      <c r="T21" s="63">
        <v>8</v>
      </c>
      <c r="U21" s="64">
        <v>22</v>
      </c>
      <c r="V21" s="65">
        <f t="shared" si="3"/>
        <v>129.2988047808765</v>
      </c>
      <c r="W21" s="72">
        <v>7</v>
      </c>
      <c r="X21" s="69">
        <v>43</v>
      </c>
      <c r="Y21" s="67">
        <f t="shared" si="4"/>
        <v>140.19006479481644</v>
      </c>
      <c r="Z21" s="63">
        <v>15</v>
      </c>
      <c r="AA21" s="64">
        <v>39</v>
      </c>
      <c r="AB21" s="65">
        <f>(D20+D21)*3600/((60*Z21)+AA21)</f>
        <v>132.49840255591056</v>
      </c>
      <c r="AC21" s="11">
        <v>8</v>
      </c>
      <c r="AD21" s="64">
        <v>14</v>
      </c>
      <c r="AE21" s="67">
        <f t="shared" si="5"/>
        <v>131.3927125506073</v>
      </c>
      <c r="AF21" s="63">
        <v>7</v>
      </c>
      <c r="AG21" s="64">
        <v>47</v>
      </c>
      <c r="AH21" s="65">
        <f t="shared" si="6"/>
        <v>138.9892933618844</v>
      </c>
      <c r="AI21" s="66">
        <v>10</v>
      </c>
      <c r="AJ21" s="64">
        <v>9</v>
      </c>
      <c r="AK21" s="67">
        <f t="shared" si="7"/>
        <v>106.58128078817735</v>
      </c>
      <c r="AL21" s="70">
        <v>7</v>
      </c>
      <c r="AM21" s="71">
        <v>31</v>
      </c>
      <c r="AN21" s="67">
        <f t="shared" si="8"/>
        <v>143.92017738359203</v>
      </c>
      <c r="AO21" s="66">
        <v>10</v>
      </c>
      <c r="AP21" s="64">
        <v>21</v>
      </c>
      <c r="AQ21" s="67">
        <f>D21*3600/((60*AO21)+AP21)</f>
        <v>104.5217391304348</v>
      </c>
      <c r="AR21" s="63"/>
      <c r="AS21" s="64"/>
      <c r="AT21" s="67"/>
      <c r="AU21" s="66">
        <v>16</v>
      </c>
      <c r="AV21" s="64">
        <v>43</v>
      </c>
      <c r="AW21" s="67">
        <f t="shared" si="9"/>
        <v>64.71385842472583</v>
      </c>
      <c r="AX21" s="66">
        <v>16</v>
      </c>
      <c r="AY21" s="64">
        <v>29</v>
      </c>
      <c r="AZ21" s="67">
        <f>D21*3600/((60*AX21)+AY21)</f>
        <v>65.6299292214358</v>
      </c>
    </row>
    <row r="22" spans="2:52" ht="10.5" customHeight="1">
      <c r="B22" s="80">
        <v>191.04</v>
      </c>
      <c r="C22" s="59" t="s">
        <v>59</v>
      </c>
      <c r="D22" s="60">
        <f t="shared" si="0"/>
        <v>9.340000000000003</v>
      </c>
      <c r="E22" s="38"/>
      <c r="F22" s="61">
        <v>3</v>
      </c>
      <c r="G22" s="62">
        <v>54</v>
      </c>
      <c r="H22" s="61">
        <v>4</v>
      </c>
      <c r="I22" s="62">
        <v>0</v>
      </c>
      <c r="J22" s="38"/>
      <c r="K22" s="66">
        <v>4</v>
      </c>
      <c r="L22" s="64">
        <v>7</v>
      </c>
      <c r="M22" s="65">
        <f t="shared" si="1"/>
        <v>136.1295546558705</v>
      </c>
      <c r="N22" s="66"/>
      <c r="O22" s="64"/>
      <c r="P22" s="65"/>
      <c r="Q22" s="72">
        <v>3</v>
      </c>
      <c r="R22" s="69">
        <v>54</v>
      </c>
      <c r="S22" s="67">
        <f t="shared" si="2"/>
        <v>143.69230769230776</v>
      </c>
      <c r="T22" s="63"/>
      <c r="U22" s="64"/>
      <c r="V22" s="65"/>
      <c r="W22" s="66">
        <v>4</v>
      </c>
      <c r="X22" s="64">
        <v>1</v>
      </c>
      <c r="Y22" s="67">
        <f t="shared" si="4"/>
        <v>139.5186721991702</v>
      </c>
      <c r="Z22" s="63"/>
      <c r="AA22" s="64"/>
      <c r="AB22" s="65"/>
      <c r="AC22" s="11">
        <v>4</v>
      </c>
      <c r="AD22" s="64">
        <v>13</v>
      </c>
      <c r="AE22" s="67">
        <f t="shared" si="5"/>
        <v>132.90118577075106</v>
      </c>
      <c r="AF22" s="70">
        <v>4</v>
      </c>
      <c r="AG22" s="71">
        <v>0</v>
      </c>
      <c r="AH22" s="65">
        <f t="shared" si="6"/>
        <v>140.10000000000005</v>
      </c>
      <c r="AI22" s="66">
        <v>4</v>
      </c>
      <c r="AJ22" s="64">
        <v>32</v>
      </c>
      <c r="AK22" s="67">
        <f t="shared" si="7"/>
        <v>123.61764705882358</v>
      </c>
      <c r="AL22" s="63"/>
      <c r="AM22" s="64"/>
      <c r="AN22" s="65"/>
      <c r="AO22" s="66">
        <v>5</v>
      </c>
      <c r="AP22" s="64">
        <v>38</v>
      </c>
      <c r="AQ22" s="67">
        <f>D22*3600/((60*AO22)+AP22)</f>
        <v>99.47928994082845</v>
      </c>
      <c r="AR22" s="63">
        <v>57</v>
      </c>
      <c r="AS22" s="64">
        <v>52</v>
      </c>
      <c r="AT22" s="67">
        <f>(D20+D21+D22)*3600/((60*AR22)+AS22)</f>
        <v>45.51843317972351</v>
      </c>
      <c r="AU22" s="66">
        <v>13</v>
      </c>
      <c r="AV22" s="64">
        <v>42</v>
      </c>
      <c r="AW22" s="67">
        <f t="shared" si="9"/>
        <v>40.905109489051114</v>
      </c>
      <c r="AX22" s="66">
        <v>8</v>
      </c>
      <c r="AY22" s="64">
        <v>46</v>
      </c>
      <c r="AZ22" s="67">
        <f>D22*3600/((60*AX22)+AY22)</f>
        <v>63.923954372623605</v>
      </c>
    </row>
    <row r="23" spans="2:52" ht="10.5" customHeight="1">
      <c r="B23" s="84">
        <v>203</v>
      </c>
      <c r="C23" s="74" t="s">
        <v>63</v>
      </c>
      <c r="D23" s="60">
        <f t="shared" si="0"/>
        <v>11.960000000000008</v>
      </c>
      <c r="E23" s="38"/>
      <c r="F23" s="85">
        <v>8</v>
      </c>
      <c r="G23" s="86">
        <v>4</v>
      </c>
      <c r="H23" s="85">
        <v>9</v>
      </c>
      <c r="I23" s="86">
        <v>40</v>
      </c>
      <c r="J23" s="38"/>
      <c r="K23" s="66">
        <v>8</v>
      </c>
      <c r="L23" s="64">
        <v>15</v>
      </c>
      <c r="M23" s="65" t="s">
        <v>52</v>
      </c>
      <c r="N23" s="66">
        <v>17</v>
      </c>
      <c r="O23" s="64">
        <v>10</v>
      </c>
      <c r="P23" s="65" t="s">
        <v>51</v>
      </c>
      <c r="Q23" s="66">
        <v>15</v>
      </c>
      <c r="R23" s="64">
        <v>57</v>
      </c>
      <c r="S23" s="67" t="s">
        <v>52</v>
      </c>
      <c r="T23" s="63">
        <v>17</v>
      </c>
      <c r="U23" s="64">
        <v>14</v>
      </c>
      <c r="V23" s="65" t="s">
        <v>51</v>
      </c>
      <c r="W23" s="72">
        <v>8</v>
      </c>
      <c r="X23" s="69">
        <v>4</v>
      </c>
      <c r="Y23" s="67" t="s">
        <v>52</v>
      </c>
      <c r="Z23" s="63">
        <v>17</v>
      </c>
      <c r="AA23" s="64">
        <v>39</v>
      </c>
      <c r="AB23" s="65" t="s">
        <v>51</v>
      </c>
      <c r="AC23" s="11">
        <v>8</v>
      </c>
      <c r="AD23" s="64">
        <v>29</v>
      </c>
      <c r="AE23" s="67" t="s">
        <v>52</v>
      </c>
      <c r="AF23" s="70">
        <v>9</v>
      </c>
      <c r="AG23" s="71">
        <v>40</v>
      </c>
      <c r="AH23" s="65" t="s">
        <v>51</v>
      </c>
      <c r="AI23" s="66">
        <v>8</v>
      </c>
      <c r="AJ23" s="64">
        <v>31</v>
      </c>
      <c r="AK23" s="67" t="s">
        <v>52</v>
      </c>
      <c r="AL23" s="63">
        <v>15</v>
      </c>
      <c r="AM23" s="64">
        <v>58</v>
      </c>
      <c r="AN23" s="65" t="s">
        <v>51</v>
      </c>
      <c r="AO23" s="66">
        <v>9</v>
      </c>
      <c r="AP23" s="64">
        <v>22</v>
      </c>
      <c r="AQ23" s="67" t="s">
        <v>52</v>
      </c>
      <c r="AR23" s="63">
        <v>10</v>
      </c>
      <c r="AS23" s="64">
        <v>42</v>
      </c>
      <c r="AT23" s="65" t="s">
        <v>51</v>
      </c>
      <c r="AU23" s="66">
        <v>16</v>
      </c>
      <c r="AV23" s="64">
        <v>29</v>
      </c>
      <c r="AW23" s="67" t="s">
        <v>52</v>
      </c>
      <c r="AX23" s="66">
        <v>10</v>
      </c>
      <c r="AY23" s="64">
        <v>54</v>
      </c>
      <c r="AZ23" s="67" t="s">
        <v>51</v>
      </c>
    </row>
    <row r="24" spans="2:52" ht="10.5" customHeight="1">
      <c r="B24" s="84">
        <v>207.9</v>
      </c>
      <c r="C24" s="87" t="s">
        <v>64</v>
      </c>
      <c r="D24" s="88" t="s">
        <v>65</v>
      </c>
      <c r="E24" s="89"/>
      <c r="F24" s="90">
        <f>SUM(F11:F23)</f>
        <v>102</v>
      </c>
      <c r="G24" s="90">
        <f>SUM(G11:G23)</f>
        <v>430</v>
      </c>
      <c r="H24" s="90">
        <f>SUM(H11:H23)</f>
        <v>101</v>
      </c>
      <c r="I24" s="90">
        <f>SUM(I11:I23)</f>
        <v>509</v>
      </c>
      <c r="J24" s="89"/>
      <c r="K24" s="91">
        <v>14</v>
      </c>
      <c r="L24" s="92">
        <v>30</v>
      </c>
      <c r="M24" s="93" t="s">
        <v>66</v>
      </c>
      <c r="N24" s="91">
        <v>8</v>
      </c>
      <c r="O24" s="92">
        <v>34</v>
      </c>
      <c r="P24" s="93" t="s">
        <v>66</v>
      </c>
      <c r="Q24" s="91">
        <v>8</v>
      </c>
      <c r="R24" s="92">
        <v>56</v>
      </c>
      <c r="S24" s="93" t="s">
        <v>66</v>
      </c>
      <c r="T24" s="94">
        <v>9</v>
      </c>
      <c r="U24" s="92">
        <v>23</v>
      </c>
      <c r="V24" s="93" t="s">
        <v>66</v>
      </c>
      <c r="W24" s="91">
        <v>9</v>
      </c>
      <c r="X24" s="92">
        <v>27</v>
      </c>
      <c r="Y24" s="93" t="s">
        <v>66</v>
      </c>
      <c r="Z24" s="94">
        <v>8</v>
      </c>
      <c r="AA24" s="92">
        <v>7</v>
      </c>
      <c r="AB24" s="93" t="s">
        <v>66</v>
      </c>
      <c r="AC24" s="95">
        <v>7</v>
      </c>
      <c r="AD24" s="96">
        <v>58</v>
      </c>
      <c r="AE24" s="93" t="s">
        <v>66</v>
      </c>
      <c r="AF24" s="94">
        <v>8</v>
      </c>
      <c r="AG24" s="92">
        <v>39</v>
      </c>
      <c r="AH24" s="93" t="s">
        <v>66</v>
      </c>
      <c r="AI24" s="91"/>
      <c r="AJ24" s="92"/>
      <c r="AK24" s="93"/>
      <c r="AL24" s="94">
        <v>9</v>
      </c>
      <c r="AM24" s="92">
        <v>8</v>
      </c>
      <c r="AN24" s="93" t="s">
        <v>66</v>
      </c>
      <c r="AO24" s="91">
        <v>9</v>
      </c>
      <c r="AP24" s="92">
        <v>35</v>
      </c>
      <c r="AQ24" s="93" t="s">
        <v>66</v>
      </c>
      <c r="AR24" s="94">
        <v>9</v>
      </c>
      <c r="AS24" s="92">
        <v>29</v>
      </c>
      <c r="AT24" s="93" t="s">
        <v>66</v>
      </c>
      <c r="AU24" s="94">
        <v>11</v>
      </c>
      <c r="AV24" s="92">
        <v>2</v>
      </c>
      <c r="AW24" s="93" t="s">
        <v>66</v>
      </c>
      <c r="AX24" s="94">
        <v>8</v>
      </c>
      <c r="AY24" s="92">
        <v>4</v>
      </c>
      <c r="AZ24" s="93" t="s">
        <v>66</v>
      </c>
    </row>
    <row r="25" spans="2:54" ht="10.5" customHeight="1">
      <c r="B25" s="97"/>
      <c r="D25" s="98"/>
      <c r="E25" s="98"/>
      <c r="F25" s="99" t="s">
        <v>67</v>
      </c>
      <c r="G25" s="100"/>
      <c r="H25" s="101" t="s">
        <v>68</v>
      </c>
      <c r="I25" s="43"/>
      <c r="J25" s="98"/>
      <c r="K25" s="102"/>
      <c r="L25" s="103"/>
      <c r="M25" s="102"/>
      <c r="N25" s="102"/>
      <c r="O25" s="103"/>
      <c r="P25" s="102"/>
      <c r="Q25" s="102"/>
      <c r="R25" s="103"/>
      <c r="S25" s="103"/>
      <c r="U25" s="103"/>
      <c r="V25" s="102"/>
      <c r="W25" s="102"/>
      <c r="X25" s="103"/>
      <c r="Y25" s="104"/>
      <c r="AA25" s="103"/>
      <c r="AB25" s="102"/>
      <c r="AD25" s="103"/>
      <c r="AE25" s="104"/>
      <c r="AG25" s="103"/>
      <c r="AH25" s="102"/>
      <c r="AI25" s="102"/>
      <c r="AJ25" s="103"/>
      <c r="AK25" s="104"/>
      <c r="AM25" s="103"/>
      <c r="AN25" s="102"/>
      <c r="AP25" s="83"/>
      <c r="AQ25" s="83"/>
      <c r="AR25" s="83"/>
      <c r="AS25" s="83"/>
      <c r="AT25" s="83"/>
      <c r="AU25" s="102"/>
      <c r="AV25" s="102"/>
      <c r="AW25" s="102"/>
      <c r="AX25" s="102"/>
      <c r="AY25" s="102"/>
      <c r="BB25" s="2"/>
    </row>
    <row r="26" spans="2:52" ht="10.5" customHeight="1">
      <c r="B26" s="19"/>
      <c r="E26" s="105" t="s">
        <v>69</v>
      </c>
      <c r="F26" s="106">
        <v>112</v>
      </c>
      <c r="G26" s="106">
        <v>21</v>
      </c>
      <c r="H26" s="106">
        <v>129</v>
      </c>
      <c r="I26" s="106">
        <v>48</v>
      </c>
      <c r="K26" s="107" t="s">
        <v>70</v>
      </c>
      <c r="L26" s="22"/>
      <c r="M26" s="23"/>
      <c r="N26" s="107" t="s">
        <v>71</v>
      </c>
      <c r="O26" s="22"/>
      <c r="P26" s="23"/>
      <c r="Q26" s="107" t="s">
        <v>70</v>
      </c>
      <c r="R26" s="22"/>
      <c r="S26" s="23"/>
      <c r="T26" s="107" t="s">
        <v>71</v>
      </c>
      <c r="U26" s="22"/>
      <c r="V26" s="23"/>
      <c r="W26" s="108" t="s">
        <v>70</v>
      </c>
      <c r="X26" s="109"/>
      <c r="Y26" s="110"/>
      <c r="Z26" s="107" t="s">
        <v>71</v>
      </c>
      <c r="AA26" s="22"/>
      <c r="AB26" s="23"/>
      <c r="AC26" s="107" t="s">
        <v>70</v>
      </c>
      <c r="AD26" s="111"/>
      <c r="AE26" s="112"/>
      <c r="AF26" s="107" t="s">
        <v>71</v>
      </c>
      <c r="AG26" s="111"/>
      <c r="AH26" s="112"/>
      <c r="AI26" s="107" t="s">
        <v>70</v>
      </c>
      <c r="AJ26" s="22"/>
      <c r="AK26" s="23"/>
      <c r="AL26" s="107" t="s">
        <v>71</v>
      </c>
      <c r="AM26" s="22"/>
      <c r="AN26" s="23"/>
      <c r="AO26" s="107" t="s">
        <v>72</v>
      </c>
      <c r="AP26" s="22"/>
      <c r="AQ26" s="23"/>
      <c r="AR26" s="107" t="s">
        <v>73</v>
      </c>
      <c r="AS26" s="22"/>
      <c r="AT26" s="23"/>
      <c r="AU26" s="107" t="s">
        <v>70</v>
      </c>
      <c r="AV26" s="22"/>
      <c r="AW26" s="23"/>
      <c r="AX26" s="107" t="s">
        <v>73</v>
      </c>
      <c r="AY26" s="22"/>
      <c r="AZ26" s="23"/>
    </row>
    <row r="27" spans="2:52" ht="10.5" customHeight="1">
      <c r="B27" s="113" t="s">
        <v>74</v>
      </c>
      <c r="K27" s="29">
        <v>116</v>
      </c>
      <c r="L27" s="3">
        <v>58</v>
      </c>
      <c r="M27" s="114">
        <f>L28*3600/((60*K27)+L27)</f>
        <v>104.08093473924195</v>
      </c>
      <c r="N27" s="29">
        <v>129</v>
      </c>
      <c r="O27" s="3">
        <v>48</v>
      </c>
      <c r="P27" s="114">
        <f>O28*3600/((60*N27)+O27)</f>
        <v>93.7904468412943</v>
      </c>
      <c r="Q27" s="29">
        <v>125</v>
      </c>
      <c r="R27" s="3">
        <v>57</v>
      </c>
      <c r="S27" s="115">
        <f>R28*3600/((60*Q27)+R27)</f>
        <v>96.65740373163953</v>
      </c>
      <c r="T27" s="116">
        <v>131</v>
      </c>
      <c r="U27" s="3">
        <v>31</v>
      </c>
      <c r="V27" s="114">
        <f>U28*3600/((60*T27)+U27)</f>
        <v>92.56621467494614</v>
      </c>
      <c r="W27" s="117">
        <v>112</v>
      </c>
      <c r="X27" s="68">
        <v>21</v>
      </c>
      <c r="Y27" s="118">
        <f>X28*3600/((60*W27)+X27)</f>
        <v>108.35781041388518</v>
      </c>
      <c r="Z27" s="116">
        <v>132</v>
      </c>
      <c r="AA27" s="103">
        <v>6</v>
      </c>
      <c r="AB27" s="114">
        <f>AA28*3600/((60*Z27)+AA27)</f>
        <v>92.15745647236942</v>
      </c>
      <c r="AC27" s="116">
        <v>116</v>
      </c>
      <c r="AD27" s="3">
        <v>55</v>
      </c>
      <c r="AE27" s="115">
        <f>AD28*3600/((60*AC27)+AD27)</f>
        <v>104.12544547398431</v>
      </c>
      <c r="AF27" s="116">
        <v>131</v>
      </c>
      <c r="AG27" s="3">
        <v>43</v>
      </c>
      <c r="AH27" s="114">
        <f>AG28*3600/((60*AF27)+AG27)</f>
        <v>92.42566114133874</v>
      </c>
      <c r="AI27" s="119">
        <v>131</v>
      </c>
      <c r="AJ27" s="11">
        <v>21</v>
      </c>
      <c r="AK27" s="120">
        <f>AJ28*3600/((60*AI27)+AJ27)</f>
        <v>92.68366958507804</v>
      </c>
      <c r="AL27" s="116">
        <v>146</v>
      </c>
      <c r="AM27" s="103">
        <v>6</v>
      </c>
      <c r="AN27" s="114">
        <f>AM28*3600/((60*AL27)+AM27)</f>
        <v>83.32648870636551</v>
      </c>
      <c r="AO27" s="116">
        <v>52</v>
      </c>
      <c r="AP27" s="103">
        <v>29</v>
      </c>
      <c r="AQ27" s="114">
        <f>AP28*3600/((60*AO27)+AP27)</f>
        <v>51.330581136868844</v>
      </c>
      <c r="AR27" s="121">
        <v>9</v>
      </c>
      <c r="AS27" s="103">
        <v>29</v>
      </c>
      <c r="AT27" s="114">
        <f>AS28*3600/((60*AR27)+AS27)</f>
        <v>30.36906854130053</v>
      </c>
      <c r="AU27" s="119">
        <v>185</v>
      </c>
      <c r="AV27" s="11">
        <v>47</v>
      </c>
      <c r="AW27" s="120">
        <f>AV28*3600/((60*AU27)+AV27)</f>
        <v>65.52794473849467</v>
      </c>
      <c r="AX27" s="121">
        <v>8</v>
      </c>
      <c r="AY27" s="103">
        <v>4</v>
      </c>
      <c r="AZ27" s="114">
        <f>AY28*3600/((60*AX27)+AY27)</f>
        <v>35.70247933884298</v>
      </c>
    </row>
    <row r="28" spans="2:52" ht="10.5" customHeight="1">
      <c r="B28" s="122"/>
      <c r="K28" s="123" t="s">
        <v>75</v>
      </c>
      <c r="L28" s="124">
        <v>202.9</v>
      </c>
      <c r="M28" s="125"/>
      <c r="N28" s="123" t="s">
        <v>75</v>
      </c>
      <c r="O28" s="124">
        <v>202.9</v>
      </c>
      <c r="P28" s="36"/>
      <c r="Q28" s="123" t="s">
        <v>75</v>
      </c>
      <c r="R28" s="124">
        <v>202.9</v>
      </c>
      <c r="S28" s="36"/>
      <c r="T28" s="123" t="s">
        <v>75</v>
      </c>
      <c r="U28" s="124">
        <v>202.9</v>
      </c>
      <c r="V28" s="36"/>
      <c r="W28" s="126" t="s">
        <v>75</v>
      </c>
      <c r="X28" s="127">
        <v>202.9</v>
      </c>
      <c r="Y28" s="128"/>
      <c r="Z28" s="123" t="s">
        <v>75</v>
      </c>
      <c r="AA28" s="124">
        <v>202.9</v>
      </c>
      <c r="AB28" s="36"/>
      <c r="AC28" s="37" t="s">
        <v>75</v>
      </c>
      <c r="AD28" s="33">
        <v>202.9</v>
      </c>
      <c r="AE28" s="34"/>
      <c r="AF28" s="37" t="s">
        <v>75</v>
      </c>
      <c r="AG28" s="33">
        <v>202.9</v>
      </c>
      <c r="AH28" s="34"/>
      <c r="AI28" s="123" t="s">
        <v>75</v>
      </c>
      <c r="AJ28" s="124">
        <v>202.9</v>
      </c>
      <c r="AK28" s="36"/>
      <c r="AL28" s="123" t="s">
        <v>75</v>
      </c>
      <c r="AM28" s="124">
        <v>202.9</v>
      </c>
      <c r="AN28" s="36"/>
      <c r="AO28" s="123" t="s">
        <v>75</v>
      </c>
      <c r="AP28" s="129">
        <v>44.9</v>
      </c>
      <c r="AQ28" s="36"/>
      <c r="AR28" s="123" t="s">
        <v>75</v>
      </c>
      <c r="AS28" s="124">
        <v>4.8</v>
      </c>
      <c r="AT28" s="36"/>
      <c r="AU28" s="123" t="s">
        <v>75</v>
      </c>
      <c r="AV28" s="124">
        <v>202.9</v>
      </c>
      <c r="AW28" s="36"/>
      <c r="AX28" s="123" t="s">
        <v>75</v>
      </c>
      <c r="AY28" s="124">
        <v>4.8</v>
      </c>
      <c r="AZ28" s="36"/>
    </row>
    <row r="29" spans="41:52" ht="12.75">
      <c r="AO29" s="107" t="s">
        <v>76</v>
      </c>
      <c r="AP29" s="22"/>
      <c r="AQ29" s="23"/>
      <c r="AR29" s="107" t="s">
        <v>71</v>
      </c>
      <c r="AS29" s="22"/>
      <c r="AT29" s="23"/>
      <c r="AU29" s="107" t="s">
        <v>77</v>
      </c>
      <c r="AV29" s="22"/>
      <c r="AW29" s="23"/>
      <c r="AX29" s="107" t="s">
        <v>71</v>
      </c>
      <c r="AY29" s="22"/>
      <c r="AZ29" s="23"/>
    </row>
    <row r="30" spans="12:52" ht="12.75"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O30" s="116">
        <v>32</v>
      </c>
      <c r="AP30" s="103">
        <v>8</v>
      </c>
      <c r="AQ30" s="114">
        <f>AP31*3600/((60*AO30)+AP30)</f>
        <v>78.29253112033194</v>
      </c>
      <c r="AR30" s="116">
        <v>161</v>
      </c>
      <c r="AS30" s="103">
        <v>1</v>
      </c>
      <c r="AT30" s="114">
        <f>AS31*3600/((60*AR30)+AS30)</f>
        <v>75.60708001242108</v>
      </c>
      <c r="AU30" s="121">
        <v>11</v>
      </c>
      <c r="AV30" s="103">
        <v>2</v>
      </c>
      <c r="AW30" s="114">
        <f>AV31*3600/((60*AU30)+AV30)</f>
        <v>26.102719033232628</v>
      </c>
      <c r="AX30" s="116">
        <v>151</v>
      </c>
      <c r="AY30" s="103">
        <v>19</v>
      </c>
      <c r="AZ30" s="114">
        <f>AY31*3600/((60*AX30)+AY30)</f>
        <v>80.45379447075669</v>
      </c>
    </row>
    <row r="31" spans="12:52" ht="12.75"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O31" s="123" t="s">
        <v>75</v>
      </c>
      <c r="AP31" s="129">
        <v>41.93</v>
      </c>
      <c r="AQ31" s="36"/>
      <c r="AR31" s="123" t="s">
        <v>75</v>
      </c>
      <c r="AS31" s="124">
        <v>202.9</v>
      </c>
      <c r="AT31" s="36"/>
      <c r="AU31" s="123" t="s">
        <v>75</v>
      </c>
      <c r="AV31" s="124">
        <v>4.8</v>
      </c>
      <c r="AW31" s="36"/>
      <c r="AX31" s="123" t="s">
        <v>75</v>
      </c>
      <c r="AY31" s="124">
        <v>202.9</v>
      </c>
      <c r="AZ31" s="36"/>
    </row>
    <row r="32" spans="12:51" ht="12.75"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O32" s="107" t="s">
        <v>78</v>
      </c>
      <c r="AP32" s="22"/>
      <c r="AQ32" s="23"/>
      <c r="AV32" s="130"/>
      <c r="AW32" s="130"/>
      <c r="AX32" s="130"/>
      <c r="AY32" s="130"/>
    </row>
    <row r="33" spans="2:51" ht="12.75">
      <c r="B33" s="10"/>
      <c r="C33" s="11"/>
      <c r="D33" s="12"/>
      <c r="E33" s="12"/>
      <c r="F33" s="12"/>
      <c r="G33" s="12"/>
      <c r="H33" s="12"/>
      <c r="I33" s="12"/>
      <c r="J33" s="12"/>
      <c r="K33" s="11"/>
      <c r="L33" s="11" t="s">
        <v>79</v>
      </c>
      <c r="M33" s="14"/>
      <c r="N33" s="14"/>
      <c r="O33" s="11" t="s">
        <v>80</v>
      </c>
      <c r="P33" s="14"/>
      <c r="R33" s="3" t="s">
        <v>81</v>
      </c>
      <c r="U33" s="11" t="s">
        <v>82</v>
      </c>
      <c r="X33" s="3" t="s">
        <v>83</v>
      </c>
      <c r="AA33" s="11" t="s">
        <v>84</v>
      </c>
      <c r="AD33" s="3" t="s">
        <v>85</v>
      </c>
      <c r="AG33" s="11"/>
      <c r="AJ33" s="3" t="s">
        <v>86</v>
      </c>
      <c r="AM33" s="103" t="s">
        <v>87</v>
      </c>
      <c r="AN33"/>
      <c r="AO33" s="116">
        <v>42</v>
      </c>
      <c r="AP33" s="103">
        <v>52</v>
      </c>
      <c r="AQ33" s="114">
        <f>AP34*3600/((60*AO33)+AP33)</f>
        <v>84.21928460342146</v>
      </c>
      <c r="AR33" s="130"/>
      <c r="AS33" s="3" t="s">
        <v>88</v>
      </c>
      <c r="AV33" s="103" t="s">
        <v>89</v>
      </c>
      <c r="AW33" s="104"/>
      <c r="AY33" s="3" t="s">
        <v>90</v>
      </c>
    </row>
    <row r="34" spans="2:51" ht="12.75">
      <c r="B34" s="17"/>
      <c r="C34" s="18"/>
      <c r="D34" s="19"/>
      <c r="E34" s="19"/>
      <c r="F34" s="19"/>
      <c r="G34" s="19"/>
      <c r="H34" s="19"/>
      <c r="I34" s="19"/>
      <c r="J34" s="19"/>
      <c r="K34" s="122"/>
      <c r="L34" s="2" t="s">
        <v>91</v>
      </c>
      <c r="M34" s="2"/>
      <c r="N34" s="122"/>
      <c r="O34" s="3" t="s">
        <v>92</v>
      </c>
      <c r="P34" s="2"/>
      <c r="Q34" s="122"/>
      <c r="R34" s="3" t="s">
        <v>93</v>
      </c>
      <c r="S34" s="2"/>
      <c r="T34" s="122"/>
      <c r="U34" s="3" t="s">
        <v>94</v>
      </c>
      <c r="V34" s="2"/>
      <c r="X34" s="3" t="s">
        <v>95</v>
      </c>
      <c r="AA34" s="3" t="s">
        <v>96</v>
      </c>
      <c r="AD34" s="3" t="s">
        <v>97</v>
      </c>
      <c r="AJ34" s="3" t="s">
        <v>98</v>
      </c>
      <c r="AM34" s="103" t="s">
        <v>99</v>
      </c>
      <c r="AN34"/>
      <c r="AO34" s="123" t="s">
        <v>75</v>
      </c>
      <c r="AP34" s="129">
        <v>60.17</v>
      </c>
      <c r="AQ34" s="36"/>
      <c r="AR34" s="130"/>
      <c r="AS34" s="3" t="s">
        <v>100</v>
      </c>
      <c r="AV34" s="103" t="s">
        <v>101</v>
      </c>
      <c r="AW34" s="104"/>
      <c r="AY34" s="3" t="s">
        <v>102</v>
      </c>
    </row>
    <row r="35" spans="3:51" ht="12.75">
      <c r="C35" s="2"/>
      <c r="D35" s="19"/>
      <c r="E35" s="19"/>
      <c r="F35" s="19"/>
      <c r="G35" s="19"/>
      <c r="H35" s="19"/>
      <c r="I35" s="19"/>
      <c r="J35" s="19"/>
      <c r="K35" s="83"/>
      <c r="L35" s="2" t="s">
        <v>103</v>
      </c>
      <c r="M35" s="2"/>
      <c r="N35" s="83"/>
      <c r="O35" s="2" t="s">
        <v>104</v>
      </c>
      <c r="P35" s="2"/>
      <c r="Q35" s="83"/>
      <c r="R35" s="11" t="s">
        <v>105</v>
      </c>
      <c r="S35" s="2"/>
      <c r="T35" s="83"/>
      <c r="U35" s="2" t="s">
        <v>106</v>
      </c>
      <c r="V35" s="2"/>
      <c r="X35" s="11" t="s">
        <v>107</v>
      </c>
      <c r="AA35" s="3" t="s">
        <v>108</v>
      </c>
      <c r="AD35" s="11" t="s">
        <v>109</v>
      </c>
      <c r="AJ35" s="11" t="s">
        <v>110</v>
      </c>
      <c r="AM35" s="103" t="s">
        <v>111</v>
      </c>
      <c r="AN35"/>
      <c r="AO35" s="131" t="s">
        <v>112</v>
      </c>
      <c r="AP35" s="132"/>
      <c r="AQ35" s="133"/>
      <c r="AR35" s="130"/>
      <c r="AS35" s="3" t="s">
        <v>113</v>
      </c>
      <c r="AV35" s="3" t="s">
        <v>114</v>
      </c>
      <c r="AW35" s="104"/>
      <c r="AY35" s="3" t="s">
        <v>115</v>
      </c>
    </row>
    <row r="36" spans="4:43" ht="12.75">
      <c r="D36" s="31"/>
      <c r="E36" s="31"/>
      <c r="F36" s="31"/>
      <c r="G36" s="31"/>
      <c r="H36" s="31"/>
      <c r="I36" s="31"/>
      <c r="J36" s="31"/>
      <c r="K36" s="83"/>
      <c r="N36" s="83"/>
      <c r="Q36" s="83"/>
      <c r="T36" s="83"/>
      <c r="AO36" s="134">
        <v>38</v>
      </c>
      <c r="AP36" s="135">
        <v>46</v>
      </c>
      <c r="AQ36" s="136">
        <f>AP37*3600/((60*AO36)+AP36)</f>
        <v>86.59501289767842</v>
      </c>
    </row>
    <row r="37" spans="4:43" ht="12.75">
      <c r="D37" s="31"/>
      <c r="E37" s="31"/>
      <c r="F37" s="31"/>
      <c r="G37" s="31"/>
      <c r="H37" s="31"/>
      <c r="I37" s="31"/>
      <c r="J37" s="31"/>
      <c r="K37" s="83"/>
      <c r="N37" s="83"/>
      <c r="Q37" s="83"/>
      <c r="T37" s="83"/>
      <c r="AO37" s="137" t="s">
        <v>75</v>
      </c>
      <c r="AP37" s="138">
        <v>55.95</v>
      </c>
      <c r="AQ37" s="139" t="s">
        <v>116</v>
      </c>
    </row>
    <row r="38" spans="4:43" ht="12.75">
      <c r="D38" s="31"/>
      <c r="E38" s="31"/>
      <c r="F38" s="31"/>
      <c r="G38" s="31"/>
      <c r="H38" s="31"/>
      <c r="I38" s="31"/>
      <c r="J38" s="31"/>
      <c r="K38" s="83"/>
      <c r="N38" s="83"/>
      <c r="Q38" s="83"/>
      <c r="T38" s="83"/>
      <c r="AO38" s="107" t="s">
        <v>77</v>
      </c>
      <c r="AP38" s="22"/>
      <c r="AQ38" s="23"/>
    </row>
    <row r="39" spans="4:43" ht="12.75">
      <c r="D39" s="31"/>
      <c r="E39" s="31"/>
      <c r="F39" s="31"/>
      <c r="G39" s="31"/>
      <c r="H39" s="31"/>
      <c r="I39" s="31"/>
      <c r="J39" s="31"/>
      <c r="K39" s="83"/>
      <c r="N39" s="83"/>
      <c r="O39" s="2"/>
      <c r="P39" s="2"/>
      <c r="Q39" s="83"/>
      <c r="T39" s="83"/>
      <c r="U39" s="2"/>
      <c r="V39" s="2"/>
      <c r="AO39" s="121">
        <v>9</v>
      </c>
      <c r="AP39" s="103">
        <v>35</v>
      </c>
      <c r="AQ39" s="114">
        <f>AP40*3600/((60*AO39)+AP39)</f>
        <v>30.05217391304348</v>
      </c>
    </row>
    <row r="40" spans="2:43" ht="12.75">
      <c r="B40" s="38"/>
      <c r="D40" s="4"/>
      <c r="E40" s="4"/>
      <c r="F40" s="4"/>
      <c r="G40" s="4"/>
      <c r="H40" s="4"/>
      <c r="I40" s="4"/>
      <c r="J40" s="4"/>
      <c r="K40" s="140"/>
      <c r="N40" s="141"/>
      <c r="O40" s="2"/>
      <c r="P40" s="2"/>
      <c r="R40" s="83"/>
      <c r="S40" s="83"/>
      <c r="T40" s="83"/>
      <c r="U40" s="83"/>
      <c r="V40" s="83"/>
      <c r="X40" s="142"/>
      <c r="Y40" s="142"/>
      <c r="AA40" s="143"/>
      <c r="AB40" s="143"/>
      <c r="AO40" s="123" t="s">
        <v>75</v>
      </c>
      <c r="AP40" s="124">
        <v>4.8</v>
      </c>
      <c r="AQ40" s="36"/>
    </row>
    <row r="41" spans="2:28" ht="12.75">
      <c r="B41" s="38"/>
      <c r="C41" s="122"/>
      <c r="D41" s="5"/>
      <c r="E41" s="5"/>
      <c r="F41" s="5"/>
      <c r="G41" s="5"/>
      <c r="H41" s="5"/>
      <c r="I41" s="5"/>
      <c r="J41" s="5"/>
      <c r="K41" s="102"/>
      <c r="L41" s="103"/>
      <c r="M41" s="103"/>
      <c r="O41" s="103"/>
      <c r="P41" s="2"/>
      <c r="Q41" s="102"/>
      <c r="R41" s="103"/>
      <c r="S41" s="103"/>
      <c r="U41" s="103"/>
      <c r="V41" s="2"/>
      <c r="Y41" s="103"/>
      <c r="AB41" s="103"/>
    </row>
    <row r="42" spans="2:42" ht="12.75">
      <c r="B42" s="38"/>
      <c r="C42" s="144"/>
      <c r="D42" s="38"/>
      <c r="E42" s="38"/>
      <c r="F42" s="38"/>
      <c r="G42" s="38"/>
      <c r="H42" s="38"/>
      <c r="I42" s="38"/>
      <c r="J42" s="38"/>
      <c r="K42" s="102"/>
      <c r="L42" s="103"/>
      <c r="M42" s="103"/>
      <c r="O42" s="103"/>
      <c r="P42" s="103"/>
      <c r="Q42" s="102"/>
      <c r="R42" s="103"/>
      <c r="S42" s="103"/>
      <c r="U42" s="103"/>
      <c r="V42" s="103"/>
      <c r="Y42" s="103"/>
      <c r="AB42" s="103"/>
      <c r="AO42" s="130"/>
      <c r="AP42" s="3" t="s">
        <v>117</v>
      </c>
    </row>
    <row r="43" spans="2:42" ht="12.75">
      <c r="B43" s="38"/>
      <c r="C43" s="144"/>
      <c r="D43" s="38"/>
      <c r="E43" s="38"/>
      <c r="F43" s="38"/>
      <c r="G43" s="38"/>
      <c r="H43" s="38"/>
      <c r="I43" s="38"/>
      <c r="J43" s="38"/>
      <c r="K43" s="145"/>
      <c r="L43" s="64"/>
      <c r="M43" s="64"/>
      <c r="N43" s="11"/>
      <c r="O43" s="64"/>
      <c r="P43" s="145"/>
      <c r="Q43" s="145"/>
      <c r="R43" s="64"/>
      <c r="S43" s="103"/>
      <c r="T43" s="11"/>
      <c r="U43" s="64"/>
      <c r="V43" s="103"/>
      <c r="Y43" s="103"/>
      <c r="AB43" s="103"/>
      <c r="AO43" s="130"/>
      <c r="AP43" s="3" t="s">
        <v>118</v>
      </c>
    </row>
    <row r="44" spans="2:42" ht="12.75">
      <c r="B44" s="38"/>
      <c r="C44" s="122"/>
      <c r="D44" s="38"/>
      <c r="E44" s="38"/>
      <c r="F44" s="38"/>
      <c r="G44" s="38"/>
      <c r="H44" s="38"/>
      <c r="I44" s="38"/>
      <c r="J44" s="38"/>
      <c r="K44" s="145"/>
      <c r="L44" s="64"/>
      <c r="M44" s="64"/>
      <c r="N44" s="11"/>
      <c r="O44" s="64"/>
      <c r="P44" s="145"/>
      <c r="Q44" s="145"/>
      <c r="R44" s="64"/>
      <c r="S44" s="103"/>
      <c r="T44" s="11"/>
      <c r="U44" s="64"/>
      <c r="V44" s="103"/>
      <c r="Y44" s="103"/>
      <c r="AB44" s="103"/>
      <c r="AO44" s="130"/>
      <c r="AP44" s="3" t="s">
        <v>119</v>
      </c>
    </row>
    <row r="45" spans="2:42" ht="12.75">
      <c r="B45" s="89"/>
      <c r="C45" s="122"/>
      <c r="D45" s="38"/>
      <c r="E45" s="38"/>
      <c r="F45" s="38"/>
      <c r="G45" s="38"/>
      <c r="H45" s="38"/>
      <c r="I45" s="38"/>
      <c r="J45" s="38"/>
      <c r="K45" s="145"/>
      <c r="L45" s="64"/>
      <c r="M45" s="64"/>
      <c r="N45" s="11"/>
      <c r="O45" s="64"/>
      <c r="P45" s="145"/>
      <c r="Q45" s="145"/>
      <c r="R45" s="64"/>
      <c r="S45" s="103"/>
      <c r="T45" s="11"/>
      <c r="U45" s="64"/>
      <c r="V45" s="103"/>
      <c r="Y45" s="103"/>
      <c r="AB45" s="103"/>
      <c r="AO45" s="130"/>
      <c r="AP45" s="3" t="s">
        <v>120</v>
      </c>
    </row>
    <row r="46" spans="2:42" ht="12.75">
      <c r="B46" s="89"/>
      <c r="C46" s="122"/>
      <c r="D46" s="38"/>
      <c r="E46" s="38"/>
      <c r="F46" s="38"/>
      <c r="G46" s="38"/>
      <c r="H46" s="38"/>
      <c r="I46" s="38"/>
      <c r="J46" s="38"/>
      <c r="K46" s="145"/>
      <c r="L46" s="64"/>
      <c r="M46" s="64"/>
      <c r="N46" s="11"/>
      <c r="O46" s="64"/>
      <c r="P46" s="145"/>
      <c r="Q46" s="145"/>
      <c r="R46" s="64"/>
      <c r="S46" s="103"/>
      <c r="T46" s="11"/>
      <c r="U46" s="64"/>
      <c r="V46" s="103"/>
      <c r="Y46" s="103"/>
      <c r="AB46" s="103"/>
      <c r="AO46" s="130"/>
      <c r="AP46" s="3" t="s">
        <v>121</v>
      </c>
    </row>
    <row r="47" spans="2:42" ht="12.75">
      <c r="B47" s="38"/>
      <c r="C47" s="144"/>
      <c r="D47" s="38"/>
      <c r="E47" s="38"/>
      <c r="F47" s="38"/>
      <c r="G47" s="38"/>
      <c r="H47" s="38"/>
      <c r="I47" s="38"/>
      <c r="J47" s="38"/>
      <c r="K47" s="145"/>
      <c r="L47" s="64"/>
      <c r="M47" s="64"/>
      <c r="N47" s="143"/>
      <c r="O47" s="146"/>
      <c r="P47" s="147"/>
      <c r="Q47" s="145"/>
      <c r="R47" s="64"/>
      <c r="S47" s="103"/>
      <c r="T47" s="11"/>
      <c r="U47" s="64"/>
      <c r="V47" s="103"/>
      <c r="Y47" s="103"/>
      <c r="AB47" s="103"/>
      <c r="AO47" s="130"/>
      <c r="AP47" s="3" t="s">
        <v>122</v>
      </c>
    </row>
  </sheetData>
  <mergeCells count="2">
    <mergeCell ref="H2:I2"/>
    <mergeCell ref="F10:I10"/>
  </mergeCells>
  <printOptions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Reinhard Douté</cp:lastModifiedBy>
  <dcterms:modified xsi:type="dcterms:W3CDTF">2011-12-15T05:30:12Z</dcterms:modified>
  <cp:category/>
  <cp:version/>
  <cp:contentType/>
  <cp:contentStatus/>
  <cp:revision>2</cp:revision>
</cp:coreProperties>
</file>